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9615" windowHeight="8745" tabRatio="842"/>
  </bookViews>
  <sheets>
    <sheet name="Участники" sheetId="9" r:id="rId1"/>
    <sheet name="MS на 16 таблица" sheetId="16" r:id="rId2"/>
    <sheet name="MS на 16 игры" sheetId="17" r:id="rId3"/>
    <sheet name="MS на 16 список" sheetId="15" r:id="rId4"/>
    <sheet name="WS на 32 список" sheetId="6" r:id="rId5"/>
    <sheet name="WS на 32 таблица" sheetId="1" r:id="rId6"/>
    <sheet name="WS на 32 игры" sheetId="10" r:id="rId7"/>
  </sheets>
  <definedNames>
    <definedName name="_xlnm._FilterDatabase" localSheetId="2" hidden="1">'MS на 16 игры'!$A$1:$R$33</definedName>
    <definedName name="_xlnm._FilterDatabase" localSheetId="6" hidden="1">'WS на 32 игры'!$A$1:$R$81</definedName>
    <definedName name="_xlnm._FilterDatabase" localSheetId="4" hidden="1">'WS на 32 список'!$A$1:$D$33</definedName>
    <definedName name="_xlnm._FilterDatabase" localSheetId="0" hidden="1">Участники!$A$1:$D$29</definedName>
  </definedNames>
  <calcPr calcId="125725"/>
</workbook>
</file>

<file path=xl/calcChain.xml><?xml version="1.0" encoding="utf-8"?>
<calcChain xmlns="http://schemas.openxmlformats.org/spreadsheetml/2006/main">
  <c r="L33" i="17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R81" i="10" l="1"/>
  <c r="N81"/>
  <c r="M81"/>
  <c r="L81"/>
  <c r="R33" i="17"/>
  <c r="N33"/>
  <c r="M33"/>
  <c r="R32"/>
  <c r="N32"/>
  <c r="M32"/>
  <c r="R31"/>
  <c r="N31"/>
  <c r="M31"/>
  <c r="R30"/>
  <c r="N30"/>
  <c r="M30"/>
  <c r="R29"/>
  <c r="AB29" i="16" s="1"/>
  <c r="N29" i="17"/>
  <c r="M29"/>
  <c r="R28"/>
  <c r="AB28" i="16" s="1"/>
  <c r="N28" i="17"/>
  <c r="M28"/>
  <c r="R27"/>
  <c r="R35" i="16" s="1"/>
  <c r="N27" i="17"/>
  <c r="M27"/>
  <c r="R26"/>
  <c r="R34" i="16" s="1"/>
  <c r="N26" i="17"/>
  <c r="M26"/>
  <c r="R25"/>
  <c r="N25"/>
  <c r="M25"/>
  <c r="R24"/>
  <c r="N24"/>
  <c r="M24"/>
  <c r="R23"/>
  <c r="N23"/>
  <c r="M23"/>
  <c r="R22"/>
  <c r="N22"/>
  <c r="M22"/>
  <c r="R21"/>
  <c r="AB55" i="16" s="1"/>
  <c r="N21" i="17"/>
  <c r="M21"/>
  <c r="R20"/>
  <c r="AB54" i="16" s="1"/>
  <c r="N20" i="17"/>
  <c r="M20"/>
  <c r="R19"/>
  <c r="AG12" i="16" s="1"/>
  <c r="N19" i="17"/>
  <c r="M19"/>
  <c r="R18"/>
  <c r="AG11" i="16" s="1"/>
  <c r="N18" i="17"/>
  <c r="M18"/>
  <c r="R17"/>
  <c r="M51" i="16" s="1"/>
  <c r="N17" i="17"/>
  <c r="M17"/>
  <c r="R16"/>
  <c r="M50" i="16" s="1"/>
  <c r="N16" i="17"/>
  <c r="M16"/>
  <c r="R15"/>
  <c r="M19" i="16" s="1"/>
  <c r="N15" i="17"/>
  <c r="M15"/>
  <c r="R14"/>
  <c r="M18" i="16" s="1"/>
  <c r="N14" i="17"/>
  <c r="M14"/>
  <c r="R13"/>
  <c r="AB16" i="16" s="1"/>
  <c r="N13" i="17"/>
  <c r="M13"/>
  <c r="R12"/>
  <c r="AB15" i="16" s="1"/>
  <c r="N12" i="17"/>
  <c r="M12"/>
  <c r="R11"/>
  <c r="AB8" i="16" s="1"/>
  <c r="N11" i="17"/>
  <c r="M11"/>
  <c r="R10"/>
  <c r="AB7" i="16" s="1"/>
  <c r="N10" i="17"/>
  <c r="M10"/>
  <c r="R9"/>
  <c r="H59" i="16" s="1"/>
  <c r="N9" i="17"/>
  <c r="M9"/>
  <c r="R8"/>
  <c r="H58" i="16" s="1"/>
  <c r="N8" i="17"/>
  <c r="M8"/>
  <c r="R7"/>
  <c r="H43" i="16" s="1"/>
  <c r="N7" i="17"/>
  <c r="M7"/>
  <c r="R6"/>
  <c r="H42" i="16" s="1"/>
  <c r="N6" i="17"/>
  <c r="M6"/>
  <c r="R5"/>
  <c r="H27" i="16" s="1"/>
  <c r="N5" i="17"/>
  <c r="M5"/>
  <c r="R4"/>
  <c r="H26" i="16" s="1"/>
  <c r="N4" i="17"/>
  <c r="M4"/>
  <c r="R3"/>
  <c r="H11" i="16" s="1"/>
  <c r="N3" i="17"/>
  <c r="M3"/>
  <c r="R2"/>
  <c r="H10" i="16" s="1"/>
  <c r="N2" i="17"/>
  <c r="M2"/>
  <c r="C64" i="16"/>
  <c r="E9" i="17" s="1"/>
  <c r="C61" i="16"/>
  <c r="C9" i="17" s="1"/>
  <c r="C56" i="16"/>
  <c r="E8" i="17" s="1"/>
  <c r="C53" i="16"/>
  <c r="C8" i="17" s="1"/>
  <c r="C48" i="16"/>
  <c r="E7" i="17" s="1"/>
  <c r="C45" i="16"/>
  <c r="C7" i="17" s="1"/>
  <c r="C40" i="16"/>
  <c r="E6" i="17" s="1"/>
  <c r="C37" i="16"/>
  <c r="C6" i="17" s="1"/>
  <c r="C32" i="16"/>
  <c r="E5" i="17" s="1"/>
  <c r="C29" i="16"/>
  <c r="C5" i="17" s="1"/>
  <c r="C24" i="16"/>
  <c r="E4" i="17" s="1"/>
  <c r="C21" i="16"/>
  <c r="C4" i="17" s="1"/>
  <c r="C16" i="16"/>
  <c r="E3" i="17" s="1"/>
  <c r="C13" i="16"/>
  <c r="C3" i="17" s="1"/>
  <c r="C8" i="16"/>
  <c r="E2" i="17" s="1"/>
  <c r="C5" i="16"/>
  <c r="C2" i="17" s="1"/>
  <c r="R80" i="10"/>
  <c r="N80"/>
  <c r="M80"/>
  <c r="L80"/>
  <c r="R79"/>
  <c r="BF26" i="1" s="1"/>
  <c r="N79" i="10"/>
  <c r="M79"/>
  <c r="L79"/>
  <c r="R78"/>
  <c r="BF25" i="1" s="1"/>
  <c r="N78" i="10"/>
  <c r="M78"/>
  <c r="L78"/>
  <c r="R77"/>
  <c r="N77"/>
  <c r="M77"/>
  <c r="L77"/>
  <c r="R76"/>
  <c r="N76"/>
  <c r="M76"/>
  <c r="L76"/>
  <c r="R75"/>
  <c r="BF11" i="1" s="1"/>
  <c r="N75" i="10"/>
  <c r="M75"/>
  <c r="L75"/>
  <c r="R74"/>
  <c r="BF10" i="1" s="1"/>
  <c r="N74" i="10"/>
  <c r="M74"/>
  <c r="L74"/>
  <c r="R73"/>
  <c r="BA15" i="1" s="1"/>
  <c r="N73" i="10"/>
  <c r="M73"/>
  <c r="L73"/>
  <c r="R72"/>
  <c r="BA14" i="1" s="1"/>
  <c r="N72" i="10"/>
  <c r="M72"/>
  <c r="L72"/>
  <c r="R71"/>
  <c r="BA7" i="1" s="1"/>
  <c r="N71" i="10"/>
  <c r="M71"/>
  <c r="L71"/>
  <c r="R70"/>
  <c r="BA6" i="1" s="1"/>
  <c r="N70" i="10"/>
  <c r="M70"/>
  <c r="L70"/>
  <c r="N69"/>
  <c r="M69"/>
  <c r="L69"/>
  <c r="N68"/>
  <c r="M68"/>
  <c r="L68"/>
  <c r="N67"/>
  <c r="M67"/>
  <c r="L67"/>
  <c r="N66"/>
  <c r="M66"/>
  <c r="L66"/>
  <c r="N65"/>
  <c r="M65"/>
  <c r="L65"/>
  <c r="N64"/>
  <c r="M64"/>
  <c r="L64"/>
  <c r="N63"/>
  <c r="M63"/>
  <c r="L63"/>
  <c r="N62"/>
  <c r="M62"/>
  <c r="L62"/>
  <c r="N61"/>
  <c r="M61"/>
  <c r="L61"/>
  <c r="N60"/>
  <c r="M60"/>
  <c r="L60"/>
  <c r="N59"/>
  <c r="M59"/>
  <c r="L59"/>
  <c r="N58"/>
  <c r="M58"/>
  <c r="L58"/>
  <c r="N57"/>
  <c r="M57"/>
  <c r="L57"/>
  <c r="N56"/>
  <c r="M56"/>
  <c r="L56"/>
  <c r="N55"/>
  <c r="M55"/>
  <c r="L55"/>
  <c r="N54"/>
  <c r="M54"/>
  <c r="L54"/>
  <c r="N53"/>
  <c r="M53"/>
  <c r="L53"/>
  <c r="N52"/>
  <c r="M52"/>
  <c r="L52"/>
  <c r="N51"/>
  <c r="M51"/>
  <c r="L51"/>
  <c r="N50"/>
  <c r="M50"/>
  <c r="L50"/>
  <c r="N49"/>
  <c r="M49"/>
  <c r="L49"/>
  <c r="N48"/>
  <c r="M48"/>
  <c r="L48"/>
  <c r="N47"/>
  <c r="M47"/>
  <c r="L47"/>
  <c r="N46"/>
  <c r="M46"/>
  <c r="L46"/>
  <c r="N45"/>
  <c r="M45"/>
  <c r="L45"/>
  <c r="N44"/>
  <c r="M44"/>
  <c r="L44"/>
  <c r="N43"/>
  <c r="M43"/>
  <c r="L43"/>
  <c r="N42"/>
  <c r="M42"/>
  <c r="L42"/>
  <c r="N41"/>
  <c r="M41"/>
  <c r="L41"/>
  <c r="N40"/>
  <c r="M40"/>
  <c r="L40"/>
  <c r="N39"/>
  <c r="M39"/>
  <c r="L39"/>
  <c r="N38"/>
  <c r="M38"/>
  <c r="L38"/>
  <c r="N37"/>
  <c r="M37"/>
  <c r="L37"/>
  <c r="N36"/>
  <c r="M36"/>
  <c r="L36"/>
  <c r="N35"/>
  <c r="M35"/>
  <c r="L35"/>
  <c r="N34"/>
  <c r="M34"/>
  <c r="L34"/>
  <c r="N33"/>
  <c r="M33"/>
  <c r="L33"/>
  <c r="N32"/>
  <c r="M32"/>
  <c r="L32"/>
  <c r="N31"/>
  <c r="M31"/>
  <c r="L31"/>
  <c r="N30"/>
  <c r="M30"/>
  <c r="L30"/>
  <c r="N29"/>
  <c r="M29"/>
  <c r="L29"/>
  <c r="N28"/>
  <c r="M28"/>
  <c r="L28"/>
  <c r="N27"/>
  <c r="M27"/>
  <c r="L27"/>
  <c r="N26"/>
  <c r="M26"/>
  <c r="L26"/>
  <c r="N25"/>
  <c r="M25"/>
  <c r="L25"/>
  <c r="N24"/>
  <c r="M24"/>
  <c r="L24"/>
  <c r="N23"/>
  <c r="M23"/>
  <c r="L23"/>
  <c r="N22"/>
  <c r="M22"/>
  <c r="L22"/>
  <c r="N21"/>
  <c r="M21"/>
  <c r="L21"/>
  <c r="N20"/>
  <c r="M20"/>
  <c r="L20"/>
  <c r="N19"/>
  <c r="M19"/>
  <c r="L19"/>
  <c r="N18"/>
  <c r="M18"/>
  <c r="L18"/>
  <c r="N17"/>
  <c r="M17"/>
  <c r="L17"/>
  <c r="N16"/>
  <c r="M16"/>
  <c r="L16"/>
  <c r="N15"/>
  <c r="M15"/>
  <c r="L15"/>
  <c r="N14"/>
  <c r="M14"/>
  <c r="L14"/>
  <c r="N13"/>
  <c r="M13"/>
  <c r="L13"/>
  <c r="N12"/>
  <c r="M12"/>
  <c r="L12"/>
  <c r="N11"/>
  <c r="M11"/>
  <c r="L11"/>
  <c r="N10"/>
  <c r="M10"/>
  <c r="L10"/>
  <c r="N9"/>
  <c r="M9"/>
  <c r="L9"/>
  <c r="N8"/>
  <c r="M8"/>
  <c r="L8"/>
  <c r="N7"/>
  <c r="M7"/>
  <c r="L7"/>
  <c r="N6"/>
  <c r="M6"/>
  <c r="L6"/>
  <c r="N5"/>
  <c r="M5"/>
  <c r="L5"/>
  <c r="N4"/>
  <c r="M4"/>
  <c r="L4"/>
  <c r="N3"/>
  <c r="M3"/>
  <c r="L3"/>
  <c r="N2"/>
  <c r="M2"/>
  <c r="L2"/>
  <c r="R69"/>
  <c r="R68"/>
  <c r="R67"/>
  <c r="R66"/>
  <c r="R65"/>
  <c r="AV54" i="1" s="1"/>
  <c r="R64" i="10"/>
  <c r="AV53" i="1" s="1"/>
  <c r="R63" i="10"/>
  <c r="W35" i="1" s="1"/>
  <c r="R62" i="10"/>
  <c r="W34" i="1" s="1"/>
  <c r="R61" i="10"/>
  <c r="R60"/>
  <c r="R59"/>
  <c r="R58"/>
  <c r="R57"/>
  <c r="R56"/>
  <c r="R55"/>
  <c r="R54"/>
  <c r="R53"/>
  <c r="AQ36" i="1" s="1"/>
  <c r="R52" i="10"/>
  <c r="AQ35" i="1" s="1"/>
  <c r="R51" i="10"/>
  <c r="BF54" i="1" s="1"/>
  <c r="R50" i="10"/>
  <c r="BF53" i="1" s="1"/>
  <c r="R49" i="10"/>
  <c r="AL58" i="1" s="1"/>
  <c r="R48" i="10"/>
  <c r="AL57" i="1" s="1"/>
  <c r="R47" i="10"/>
  <c r="AQ19" i="1" s="1"/>
  <c r="R46" i="10"/>
  <c r="AQ18" i="1" s="1"/>
  <c r="R45" i="10"/>
  <c r="R51" i="1" s="1"/>
  <c r="R44" i="10"/>
  <c r="R50" i="1" s="1"/>
  <c r="R43" i="10"/>
  <c r="R19" i="1" s="1"/>
  <c r="R42" i="10"/>
  <c r="R18" i="1" s="1"/>
  <c r="R41" i="10"/>
  <c r="AL27" i="1" s="1"/>
  <c r="R40" i="10"/>
  <c r="AL26" i="1" s="1"/>
  <c r="R39" i="10"/>
  <c r="AL11" i="1" s="1"/>
  <c r="R38" i="10"/>
  <c r="AL10" i="1" s="1"/>
  <c r="R37" i="10"/>
  <c r="AG62" i="1" s="1"/>
  <c r="R36" i="10"/>
  <c r="AG61" i="1" s="1"/>
  <c r="R35" i="10"/>
  <c r="AG54" i="1" s="1"/>
  <c r="R34" i="10"/>
  <c r="AG53" i="1" s="1"/>
  <c r="R33" i="10"/>
  <c r="AG31" i="1" s="1"/>
  <c r="R32" i="10"/>
  <c r="AG30" i="1" s="1"/>
  <c r="R31" i="10"/>
  <c r="AG23" i="1" s="1"/>
  <c r="R30" i="10"/>
  <c r="AG22" i="1" s="1"/>
  <c r="R29" i="10"/>
  <c r="AG15" i="1" s="1"/>
  <c r="R28" i="10"/>
  <c r="AG14" i="1" s="1"/>
  <c r="R27" i="10"/>
  <c r="AG7" i="1" s="1"/>
  <c r="R26" i="10"/>
  <c r="AG6" i="1" s="1"/>
  <c r="R25" i="10"/>
  <c r="M59" i="1" s="1"/>
  <c r="R24" i="10"/>
  <c r="M58" i="1" s="1"/>
  <c r="R23" i="10"/>
  <c r="M43" i="1" s="1"/>
  <c r="R22" i="10"/>
  <c r="M42" i="1" s="1"/>
  <c r="R21" i="10"/>
  <c r="M27" i="1" s="1"/>
  <c r="R20" i="10"/>
  <c r="M26" i="1" s="1"/>
  <c r="R19" i="10"/>
  <c r="M11" i="1" s="1"/>
  <c r="R18" i="10"/>
  <c r="M10" i="1" s="1"/>
  <c r="R17" i="10"/>
  <c r="H63" i="1" s="1"/>
  <c r="R16" i="10"/>
  <c r="H62" i="1" s="1"/>
  <c r="R15" i="10"/>
  <c r="H55" i="1" s="1"/>
  <c r="R14" i="10"/>
  <c r="H54" i="1" s="1"/>
  <c r="R13" i="10"/>
  <c r="H47" i="1" s="1"/>
  <c r="R12" i="10"/>
  <c r="H46" i="1" s="1"/>
  <c r="R11" i="10"/>
  <c r="H39" i="1" s="1"/>
  <c r="R10" i="10"/>
  <c r="H38" i="1" s="1"/>
  <c r="R9" i="10"/>
  <c r="H31" i="1" s="1"/>
  <c r="R8" i="10"/>
  <c r="H30" i="1" s="1"/>
  <c r="R7" i="10"/>
  <c r="H23" i="1" s="1"/>
  <c r="R6" i="10"/>
  <c r="H22" i="1" s="1"/>
  <c r="R5" i="10"/>
  <c r="H15" i="1" s="1"/>
  <c r="R4" i="10"/>
  <c r="H14" i="1" s="1"/>
  <c r="R3" i="10"/>
  <c r="H7" i="1" s="1"/>
  <c r="R2" i="10"/>
  <c r="H6" i="1" s="1"/>
  <c r="C66"/>
  <c r="E17" i="10" s="1"/>
  <c r="C63" i="1"/>
  <c r="C17" i="10" s="1"/>
  <c r="C62" i="1"/>
  <c r="E16" i="10" s="1"/>
  <c r="C59" i="1"/>
  <c r="C16" i="10" s="1"/>
  <c r="C58" i="1"/>
  <c r="E15" i="10" s="1"/>
  <c r="C55" i="1"/>
  <c r="C15" i="10" s="1"/>
  <c r="C54" i="1"/>
  <c r="E14" i="10" s="1"/>
  <c r="C51" i="1"/>
  <c r="C14" i="10" s="1"/>
  <c r="C50" i="1"/>
  <c r="E13" i="10" s="1"/>
  <c r="C47" i="1"/>
  <c r="C13" i="10" s="1"/>
  <c r="C46" i="1"/>
  <c r="E12" i="10" s="1"/>
  <c r="C43" i="1"/>
  <c r="C12" i="10" s="1"/>
  <c r="C42" i="1"/>
  <c r="E11" i="10" s="1"/>
  <c r="C39" i="1"/>
  <c r="C11" i="10" s="1"/>
  <c r="C38" i="1"/>
  <c r="E10" i="10" s="1"/>
  <c r="C35" i="1"/>
  <c r="C10" i="10" s="1"/>
  <c r="C34" i="1"/>
  <c r="E9" i="10" s="1"/>
  <c r="C31" i="1"/>
  <c r="C9" i="10" s="1"/>
  <c r="C30" i="1"/>
  <c r="E8" i="10" s="1"/>
  <c r="C27" i="1"/>
  <c r="C8" i="10" s="1"/>
  <c r="C26" i="1"/>
  <c r="E7" i="10" s="1"/>
  <c r="C23" i="1"/>
  <c r="C7" i="10" s="1"/>
  <c r="C22" i="1"/>
  <c r="E6" i="10" s="1"/>
  <c r="C19" i="1"/>
  <c r="C6" i="10" s="1"/>
  <c r="C18" i="1"/>
  <c r="E5" i="10" s="1"/>
  <c r="C15" i="1"/>
  <c r="C5" i="10" s="1"/>
  <c r="C14" i="1"/>
  <c r="E4" i="10" s="1"/>
  <c r="C11" i="1"/>
  <c r="C4" i="10" s="1"/>
  <c r="C10" i="1"/>
  <c r="E3" i="10" s="1"/>
  <c r="C7" i="1"/>
  <c r="C3" i="10" s="1"/>
  <c r="C6" i="1"/>
  <c r="E2" i="10" s="1"/>
  <c r="C3" i="1"/>
  <c r="C2" i="10" s="1"/>
  <c r="O70" l="1"/>
  <c r="O72"/>
  <c r="O73"/>
  <c r="O75"/>
  <c r="O78"/>
  <c r="P78" s="1"/>
  <c r="O79"/>
  <c r="P79" s="1"/>
  <c r="BF27" i="1" s="1"/>
  <c r="O80" i="10"/>
  <c r="P80" s="1"/>
  <c r="BI30" i="1" s="1"/>
  <c r="O81" i="10"/>
  <c r="O32" i="17"/>
  <c r="O2"/>
  <c r="P2" s="1"/>
  <c r="H9" i="16" s="1"/>
  <c r="C14" i="17" s="1"/>
  <c r="O6"/>
  <c r="Q6" s="1"/>
  <c r="W12" i="16" s="1"/>
  <c r="C12" i="17" s="1"/>
  <c r="O13"/>
  <c r="O15"/>
  <c r="O29"/>
  <c r="Q29" s="1"/>
  <c r="AB37" i="16" s="1"/>
  <c r="E33" i="17" s="1"/>
  <c r="O8"/>
  <c r="Q8" s="1"/>
  <c r="W16" i="16" s="1"/>
  <c r="C13" i="17" s="1"/>
  <c r="O18"/>
  <c r="P81" i="10"/>
  <c r="BI32" i="1" s="1"/>
  <c r="Q81" i="10"/>
  <c r="BI33" i="1" s="1"/>
  <c r="O30" i="17"/>
  <c r="O16" i="10"/>
  <c r="P16" s="1"/>
  <c r="H61" i="1" s="1"/>
  <c r="C25" i="10" s="1"/>
  <c r="O24"/>
  <c r="O28"/>
  <c r="O32"/>
  <c r="O36"/>
  <c r="O9"/>
  <c r="O13"/>
  <c r="P13" s="1"/>
  <c r="O17"/>
  <c r="P17" s="1"/>
  <c r="H64" i="1" s="1"/>
  <c r="E25" i="10" s="1"/>
  <c r="O29"/>
  <c r="O33"/>
  <c r="O69"/>
  <c r="O77"/>
  <c r="Q77" s="1"/>
  <c r="BI29" i="1" s="1"/>
  <c r="O76" i="10"/>
  <c r="O31" i="17"/>
  <c r="O24"/>
  <c r="O25"/>
  <c r="O33"/>
  <c r="O28"/>
  <c r="O23"/>
  <c r="O22"/>
  <c r="O26"/>
  <c r="O27"/>
  <c r="O11"/>
  <c r="O21"/>
  <c r="O14"/>
  <c r="O19"/>
  <c r="O16"/>
  <c r="O10"/>
  <c r="O74" i="10"/>
  <c r="O71"/>
  <c r="O12" i="17"/>
  <c r="O17"/>
  <c r="O4"/>
  <c r="P4" s="1"/>
  <c r="H25" i="16" s="1"/>
  <c r="C15" i="17" s="1"/>
  <c r="O7"/>
  <c r="P7" s="1"/>
  <c r="H44" i="16" s="1"/>
  <c r="E16" i="17" s="1"/>
  <c r="O9"/>
  <c r="Q9" s="1"/>
  <c r="W19" i="16" s="1"/>
  <c r="E13" i="17" s="1"/>
  <c r="O20"/>
  <c r="O3"/>
  <c r="P3" s="1"/>
  <c r="H12" i="16" s="1"/>
  <c r="E14" i="17" s="1"/>
  <c r="O5"/>
  <c r="P5" s="1"/>
  <c r="H28" i="16" s="1"/>
  <c r="E15" i="17" s="1"/>
  <c r="Q2"/>
  <c r="W4" i="16" s="1"/>
  <c r="C10" i="17" s="1"/>
  <c r="O68" i="10"/>
  <c r="O61"/>
  <c r="O57"/>
  <c r="O60"/>
  <c r="O56"/>
  <c r="O65"/>
  <c r="O52"/>
  <c r="P77"/>
  <c r="BI28" i="1" s="1"/>
  <c r="Q78" i="10"/>
  <c r="O49"/>
  <c r="O48"/>
  <c r="O64"/>
  <c r="O53"/>
  <c r="O45"/>
  <c r="O44"/>
  <c r="O37"/>
  <c r="O41"/>
  <c r="O40"/>
  <c r="O25"/>
  <c r="O20"/>
  <c r="O21"/>
  <c r="O12"/>
  <c r="P12" s="1"/>
  <c r="H45" i="1" s="1"/>
  <c r="C23" i="10" s="1"/>
  <c r="O5"/>
  <c r="Q5" s="1"/>
  <c r="AB10" i="1" s="1"/>
  <c r="E27" i="10" s="1"/>
  <c r="O3"/>
  <c r="Q3" s="1"/>
  <c r="AB6" i="1" s="1"/>
  <c r="E26" i="10" s="1"/>
  <c r="O7"/>
  <c r="Q7" s="1"/>
  <c r="AB14" i="1" s="1"/>
  <c r="E28" i="10" s="1"/>
  <c r="O11"/>
  <c r="Q11" s="1"/>
  <c r="AB22" i="1" s="1"/>
  <c r="E30" i="10" s="1"/>
  <c r="O15"/>
  <c r="P15" s="1"/>
  <c r="H56" i="1" s="1"/>
  <c r="E24" i="10" s="1"/>
  <c r="O19"/>
  <c r="O23"/>
  <c r="O27"/>
  <c r="O31"/>
  <c r="O35"/>
  <c r="O39"/>
  <c r="O43"/>
  <c r="O47"/>
  <c r="O51"/>
  <c r="O55"/>
  <c r="O59"/>
  <c r="O63"/>
  <c r="O67"/>
  <c r="O4"/>
  <c r="P4" s="1"/>
  <c r="H13" i="1" s="1"/>
  <c r="C19" i="10" s="1"/>
  <c r="O8"/>
  <c r="Q8" s="1"/>
  <c r="AB15" i="1" s="1"/>
  <c r="C29" i="10" s="1"/>
  <c r="O2"/>
  <c r="Q2" s="1"/>
  <c r="AB3" i="1" s="1"/>
  <c r="C26" i="10" s="1"/>
  <c r="O6"/>
  <c r="Q6" s="1"/>
  <c r="AB11" i="1" s="1"/>
  <c r="C28" i="10" s="1"/>
  <c r="O10"/>
  <c r="P10" s="1"/>
  <c r="H37" i="1" s="1"/>
  <c r="C22" i="10" s="1"/>
  <c r="O14"/>
  <c r="Q14" s="1"/>
  <c r="AB27" i="1" s="1"/>
  <c r="C32" i="10" s="1"/>
  <c r="O18"/>
  <c r="O22"/>
  <c r="O26"/>
  <c r="O30"/>
  <c r="O34"/>
  <c r="O38"/>
  <c r="O42"/>
  <c r="O46"/>
  <c r="O50"/>
  <c r="O54"/>
  <c r="O58"/>
  <c r="O62"/>
  <c r="O66"/>
  <c r="P9"/>
  <c r="H32" i="1" s="1"/>
  <c r="E21" i="10" s="1"/>
  <c r="Q9"/>
  <c r="AB18" i="1" s="1"/>
  <c r="E29" i="10" s="1"/>
  <c r="Q80" l="1"/>
  <c r="BI31" i="1" s="1"/>
  <c r="Q17" i="10"/>
  <c r="AB34" i="1" s="1"/>
  <c r="E33" i="10" s="1"/>
  <c r="Q33" s="1"/>
  <c r="AV18" i="1" s="1"/>
  <c r="E73" i="10" s="1"/>
  <c r="Q73" s="1"/>
  <c r="E79" s="1"/>
  <c r="Q79"/>
  <c r="E81" s="1"/>
  <c r="E80"/>
  <c r="P8" i="17"/>
  <c r="H57" i="16" s="1"/>
  <c r="C17" i="17" s="1"/>
  <c r="P9"/>
  <c r="H60" i="16" s="1"/>
  <c r="E17" i="17" s="1"/>
  <c r="Q7"/>
  <c r="W15" i="16" s="1"/>
  <c r="E12" i="17" s="1"/>
  <c r="P29"/>
  <c r="AB30" i="16" s="1"/>
  <c r="E32" i="17" s="1"/>
  <c r="Q32" s="1"/>
  <c r="AG36" i="16" s="1"/>
  <c r="Q13" i="10"/>
  <c r="AB26" i="1" s="1"/>
  <c r="E31" i="10" s="1"/>
  <c r="P28"/>
  <c r="AG13" i="1" s="1"/>
  <c r="C39" i="10" s="1"/>
  <c r="Q39" s="1"/>
  <c r="Q5" i="17"/>
  <c r="W11" i="16" s="1"/>
  <c r="E11" i="17" s="1"/>
  <c r="Q33"/>
  <c r="AG38" i="16" s="1"/>
  <c r="BF24" i="1"/>
  <c r="C80" i="10"/>
  <c r="Q12"/>
  <c r="AB23" i="1" s="1"/>
  <c r="C31" i="10" s="1"/>
  <c r="P31" s="1"/>
  <c r="AG24" i="1" s="1"/>
  <c r="E40" i="10" s="1"/>
  <c r="P26"/>
  <c r="AG5" i="1" s="1"/>
  <c r="C38" i="10" s="1"/>
  <c r="P38" s="1"/>
  <c r="AL9" i="1" s="1"/>
  <c r="C46" i="10" s="1"/>
  <c r="BF31" i="1"/>
  <c r="C81" i="10"/>
  <c r="P6" i="17"/>
  <c r="H41" i="16" s="1"/>
  <c r="C16" i="17" s="1"/>
  <c r="P17"/>
  <c r="M52" i="16" s="1"/>
  <c r="E27" i="17" s="1"/>
  <c r="Q17"/>
  <c r="W58" i="16" s="1"/>
  <c r="E21" i="17" s="1"/>
  <c r="Q16" i="10"/>
  <c r="AB31" i="1" s="1"/>
  <c r="C33" i="10" s="1"/>
  <c r="P33" s="1"/>
  <c r="AG32" i="1" s="1"/>
  <c r="E41" i="10" s="1"/>
  <c r="Q4" i="17"/>
  <c r="W8" i="16" s="1"/>
  <c r="C11" i="17" s="1"/>
  <c r="Q3"/>
  <c r="W7" i="16" s="1"/>
  <c r="E10" i="17" s="1"/>
  <c r="Q13"/>
  <c r="W32" i="16" s="1"/>
  <c r="E29" i="17" s="1"/>
  <c r="P13"/>
  <c r="AB17" i="16" s="1"/>
  <c r="E19" i="17" s="1"/>
  <c r="Q28" i="10"/>
  <c r="AV7" i="1" s="1"/>
  <c r="C71" i="10" s="1"/>
  <c r="P71" s="1"/>
  <c r="BA8" i="1" s="1"/>
  <c r="E74" i="10" s="1"/>
  <c r="Q74" s="1"/>
  <c r="BF15" i="1" s="1"/>
  <c r="C77" i="10" s="1"/>
  <c r="Q26"/>
  <c r="AV3" i="1" s="1"/>
  <c r="C70" i="10" s="1"/>
  <c r="Q70" s="1"/>
  <c r="Q15"/>
  <c r="AB30" i="1" s="1"/>
  <c r="E32" i="10" s="1"/>
  <c r="Q32" s="1"/>
  <c r="AV15" i="1" s="1"/>
  <c r="C73" i="10" s="1"/>
  <c r="P73" s="1"/>
  <c r="BA16" i="1" s="1"/>
  <c r="E75" i="10" s="1"/>
  <c r="P75" s="1"/>
  <c r="BF12" i="1" s="1"/>
  <c r="E76" i="10" s="1"/>
  <c r="Q76" s="1"/>
  <c r="BI27" i="1" s="1"/>
  <c r="P8" i="10"/>
  <c r="H29" i="1" s="1"/>
  <c r="C21" i="10" s="1"/>
  <c r="P21" s="1"/>
  <c r="M28" i="1" s="1"/>
  <c r="E43" i="10" s="1"/>
  <c r="Q10"/>
  <c r="AB19" i="1" s="1"/>
  <c r="C30" i="10" s="1"/>
  <c r="P30" s="1"/>
  <c r="AG21" i="1" s="1"/>
  <c r="C40" i="10" s="1"/>
  <c r="P6"/>
  <c r="H21" i="1" s="1"/>
  <c r="C20" i="10" s="1"/>
  <c r="P14"/>
  <c r="H53" i="1" s="1"/>
  <c r="C24" i="10" s="1"/>
  <c r="P11"/>
  <c r="H40" i="1" s="1"/>
  <c r="E22" i="10" s="1"/>
  <c r="Q22" s="1"/>
  <c r="AB58" i="1" s="1"/>
  <c r="C36" i="10" s="1"/>
  <c r="P5"/>
  <c r="H16" i="1" s="1"/>
  <c r="E19" i="10" s="1"/>
  <c r="P19" s="1"/>
  <c r="M12" i="1" s="1"/>
  <c r="E42" i="10" s="1"/>
  <c r="Q4"/>
  <c r="AB7" i="1" s="1"/>
  <c r="C27" i="10" s="1"/>
  <c r="P27" s="1"/>
  <c r="AG8" i="1" s="1"/>
  <c r="E38" i="10" s="1"/>
  <c r="Q38" s="1"/>
  <c r="AL32" i="1" s="1"/>
  <c r="C52" i="10" s="1"/>
  <c r="P7"/>
  <c r="H24" i="1" s="1"/>
  <c r="E20" i="10" s="1"/>
  <c r="P3"/>
  <c r="H8" i="1" s="1"/>
  <c r="E18" i="10" s="1"/>
  <c r="P2"/>
  <c r="H5" i="1" s="1"/>
  <c r="C18" i="10" s="1"/>
  <c r="P18" s="1"/>
  <c r="M9" i="1" s="1"/>
  <c r="C42" i="10" s="1"/>
  <c r="P42" s="1"/>
  <c r="R17" i="1" s="1"/>
  <c r="C62" i="10" s="1"/>
  <c r="Q29"/>
  <c r="AV10" i="1" s="1"/>
  <c r="E71" i="10" s="1"/>
  <c r="Q71" s="1"/>
  <c r="P41"/>
  <c r="AL28" i="1" s="1"/>
  <c r="E47" i="10" s="1"/>
  <c r="Q27"/>
  <c r="AV6" i="1" s="1"/>
  <c r="E70" i="10" s="1"/>
  <c r="P70" s="1"/>
  <c r="BA5" i="1" s="1"/>
  <c r="C74" i="10" s="1"/>
  <c r="P74" s="1"/>
  <c r="BF9" i="1" s="1"/>
  <c r="C76" i="10" s="1"/>
  <c r="P76" s="1"/>
  <c r="BI26" i="1" s="1"/>
  <c r="P25" i="10"/>
  <c r="M60" i="1" s="1"/>
  <c r="E45" i="10" s="1"/>
  <c r="Q31"/>
  <c r="AV14" i="1" s="1"/>
  <c r="E72" i="10" s="1"/>
  <c r="Q72" s="1"/>
  <c r="Q25"/>
  <c r="AB65" i="1" s="1"/>
  <c r="E37" i="10" s="1"/>
  <c r="P29"/>
  <c r="AG16" i="1" s="1"/>
  <c r="E39" i="10" s="1"/>
  <c r="P24"/>
  <c r="M57" i="1" s="1"/>
  <c r="C45" i="10" s="1"/>
  <c r="P22"/>
  <c r="M41" i="1" s="1"/>
  <c r="C44" i="10" s="1"/>
  <c r="Q24"/>
  <c r="AB62" i="1" s="1"/>
  <c r="C37" i="10" s="1"/>
  <c r="Q19"/>
  <c r="AB53" i="1" s="1"/>
  <c r="E34" i="10" s="1"/>
  <c r="H48" i="1"/>
  <c r="E23" i="10" s="1"/>
  <c r="P23" s="1"/>
  <c r="M44" i="1" s="1"/>
  <c r="E44" i="10" s="1"/>
  <c r="Q18" l="1"/>
  <c r="AB50" i="1" s="1"/>
  <c r="C34" i="10" s="1"/>
  <c r="P32"/>
  <c r="AG29" i="1" s="1"/>
  <c r="C41" i="10" s="1"/>
  <c r="Q41" s="1"/>
  <c r="AL39" i="1" s="1"/>
  <c r="E53" i="10" s="1"/>
  <c r="BF34" i="1"/>
  <c r="BA29"/>
  <c r="Q40" i="10"/>
  <c r="AL36" i="1" s="1"/>
  <c r="C53" i="10" s="1"/>
  <c r="Q53" s="1"/>
  <c r="AQ44" i="1" s="1"/>
  <c r="E61" i="10" s="1"/>
  <c r="Q30"/>
  <c r="AV11" i="1" s="1"/>
  <c r="C72" i="10" s="1"/>
  <c r="P72" s="1"/>
  <c r="BA13" i="1" s="1"/>
  <c r="C75" i="10" s="1"/>
  <c r="Q75" s="1"/>
  <c r="BF18" i="1" s="1"/>
  <c r="E77" i="10" s="1"/>
  <c r="P40"/>
  <c r="AL25" i="1" s="1"/>
  <c r="C47" i="10" s="1"/>
  <c r="BA25" i="1"/>
  <c r="E78" i="10"/>
  <c r="BA26" i="1"/>
  <c r="C79" i="10"/>
  <c r="BA22" i="1"/>
  <c r="C78" i="10"/>
  <c r="Q21"/>
  <c r="AB57" i="1" s="1"/>
  <c r="E35" i="10" s="1"/>
  <c r="P20"/>
  <c r="M25" i="1" s="1"/>
  <c r="C43" i="10" s="1"/>
  <c r="P43" s="1"/>
  <c r="R20" i="1" s="1"/>
  <c r="E62" i="10" s="1"/>
  <c r="P16" i="17"/>
  <c r="M49" i="16" s="1"/>
  <c r="C27" i="17" s="1"/>
  <c r="Q27" s="1"/>
  <c r="R52" i="16" s="1"/>
  <c r="E31" i="17" s="1"/>
  <c r="Q15"/>
  <c r="W54" i="16" s="1"/>
  <c r="E20" i="17" s="1"/>
  <c r="Q16"/>
  <c r="W55" i="16" s="1"/>
  <c r="C21" i="17" s="1"/>
  <c r="P21" s="1"/>
  <c r="AB56" i="16" s="1"/>
  <c r="E24" i="17" s="1"/>
  <c r="P24" s="1"/>
  <c r="AG27" i="16" s="1"/>
  <c r="Q12" i="17"/>
  <c r="W29" i="16" s="1"/>
  <c r="C29" i="17" s="1"/>
  <c r="Q20" i="10"/>
  <c r="AB54" i="1" s="1"/>
  <c r="C35" i="10" s="1"/>
  <c r="P35" s="1"/>
  <c r="AG55" i="1" s="1"/>
  <c r="E48" i="10" s="1"/>
  <c r="Q10" i="17"/>
  <c r="W25" i="16" s="1"/>
  <c r="C28" i="17" s="1"/>
  <c r="Q28" s="1"/>
  <c r="AB34" i="16" s="1"/>
  <c r="C33" i="17" s="1"/>
  <c r="P33" s="1"/>
  <c r="AG37" i="16" s="1"/>
  <c r="P11" i="17"/>
  <c r="AB9" i="16" s="1"/>
  <c r="E18" i="17" s="1"/>
  <c r="Q18" s="1"/>
  <c r="AG16" i="16" s="1"/>
  <c r="C23" i="17" s="1"/>
  <c r="Q23" s="1"/>
  <c r="AG34" i="16" s="1"/>
  <c r="P62" i="10"/>
  <c r="W33" i="1" s="1"/>
  <c r="C66" i="10" s="1"/>
  <c r="P66" s="1"/>
  <c r="BI2" i="1" s="1"/>
  <c r="P37" i="10"/>
  <c r="AG63" i="1" s="1"/>
  <c r="E49" i="10" s="1"/>
  <c r="Q45"/>
  <c r="BA57" i="1" s="1"/>
  <c r="E51" i="10" s="1"/>
  <c r="Q42"/>
  <c r="BA50" i="1" s="1"/>
  <c r="C50" i="10" s="1"/>
  <c r="P46"/>
  <c r="AQ17" i="1" s="1"/>
  <c r="C56" i="10" s="1"/>
  <c r="P44"/>
  <c r="R49" i="1" s="1"/>
  <c r="C63" i="10" s="1"/>
  <c r="P53"/>
  <c r="AQ37" i="1" s="1"/>
  <c r="E60" i="10" s="1"/>
  <c r="P47"/>
  <c r="AQ20" i="1" s="1"/>
  <c r="E56" i="10" s="1"/>
  <c r="Q56" s="1"/>
  <c r="BI19" i="1" s="1"/>
  <c r="AL35"/>
  <c r="E52" i="10" s="1"/>
  <c r="P52" s="1"/>
  <c r="AQ34" i="1" s="1"/>
  <c r="C60" i="10" s="1"/>
  <c r="P39"/>
  <c r="AL12" i="1" s="1"/>
  <c r="E46" i="10" s="1"/>
  <c r="P45"/>
  <c r="R52" i="1" s="1"/>
  <c r="E63" i="10" s="1"/>
  <c r="Q34"/>
  <c r="AQ50" i="1" s="1"/>
  <c r="C64" i="10" s="1"/>
  <c r="P34"/>
  <c r="AG52" i="1" s="1"/>
  <c r="C48" i="10" s="1"/>
  <c r="Q43"/>
  <c r="BA53" i="1" s="1"/>
  <c r="E50" i="10" s="1"/>
  <c r="Q35"/>
  <c r="AQ53" i="1" s="1"/>
  <c r="E64" i="10" s="1"/>
  <c r="Q44"/>
  <c r="BA54" i="1" s="1"/>
  <c r="C51" i="10" s="1"/>
  <c r="Q23"/>
  <c r="AB61" i="1" s="1"/>
  <c r="E36" i="10" s="1"/>
  <c r="P36" s="1"/>
  <c r="AG60" i="1" s="1"/>
  <c r="C49" i="10" s="1"/>
  <c r="Q37"/>
  <c r="AQ57" i="1" s="1"/>
  <c r="E65" i="10" s="1"/>
  <c r="Q47"/>
  <c r="AQ28" i="1" s="1"/>
  <c r="E57" i="10" s="1"/>
  <c r="P56" l="1"/>
  <c r="BI18" i="1" s="1"/>
  <c r="P27" i="17"/>
  <c r="R36" i="16" s="1"/>
  <c r="E30" i="17" s="1"/>
  <c r="Q30" s="1"/>
  <c r="AG24" i="16" s="1"/>
  <c r="Q21" i="17"/>
  <c r="AB62" i="16" s="1"/>
  <c r="E25" i="17" s="1"/>
  <c r="P25" s="1"/>
  <c r="AG29" i="16" s="1"/>
  <c r="P60" i="10"/>
  <c r="BI22" i="1" s="1"/>
  <c r="P12" i="17"/>
  <c r="AB14" i="16" s="1"/>
  <c r="C19" i="17" s="1"/>
  <c r="P14"/>
  <c r="M17" i="16" s="1"/>
  <c r="C26" i="17" s="1"/>
  <c r="P26" s="1"/>
  <c r="R33" i="16" s="1"/>
  <c r="C30" i="17" s="1"/>
  <c r="P30" s="1"/>
  <c r="AG23" i="16" s="1"/>
  <c r="P10" i="17"/>
  <c r="AB6" i="16" s="1"/>
  <c r="C18" i="17" s="1"/>
  <c r="P18" s="1"/>
  <c r="AG10" i="16" s="1"/>
  <c r="C22" i="17" s="1"/>
  <c r="Q60" i="10"/>
  <c r="BI23" i="1" s="1"/>
  <c r="Q14" i="17"/>
  <c r="W51" i="16" s="1"/>
  <c r="C20" i="17" s="1"/>
  <c r="Q20" s="1"/>
  <c r="AB59" i="16" s="1"/>
  <c r="C25" i="17" s="1"/>
  <c r="Q25" s="1"/>
  <c r="AG30" i="16" s="1"/>
  <c r="Q11" i="17"/>
  <c r="W28" i="16" s="1"/>
  <c r="E28" i="17" s="1"/>
  <c r="P28" s="1"/>
  <c r="AB27" i="16" s="1"/>
  <c r="C32" i="17" s="1"/>
  <c r="P32" s="1"/>
  <c r="AG35" i="16" s="1"/>
  <c r="P15" i="17"/>
  <c r="M20" i="16" s="1"/>
  <c r="E26" i="17" s="1"/>
  <c r="Q26" s="1"/>
  <c r="R49" i="16" s="1"/>
  <c r="C31" i="17" s="1"/>
  <c r="P31" s="1"/>
  <c r="AG25" i="16" s="1"/>
  <c r="Q48" i="10"/>
  <c r="AL62" i="1" s="1"/>
  <c r="C55" i="10" s="1"/>
  <c r="P48"/>
  <c r="AL56" i="1" s="1"/>
  <c r="C54" i="10" s="1"/>
  <c r="P54" s="1"/>
  <c r="BI10" i="1" s="1"/>
  <c r="Q65" i="10"/>
  <c r="AV62" i="1" s="1"/>
  <c r="E69" i="10" s="1"/>
  <c r="Q69" s="1"/>
  <c r="BI17" i="1" s="1"/>
  <c r="Q51" i="10"/>
  <c r="BF61" i="1" s="1"/>
  <c r="E59" i="10" s="1"/>
  <c r="P59" s="1"/>
  <c r="BI8" i="1" s="1"/>
  <c r="Q64" i="10"/>
  <c r="AV59" i="1" s="1"/>
  <c r="C69" i="10" s="1"/>
  <c r="P69" s="1"/>
  <c r="BI16" i="1" s="1"/>
  <c r="Q49" i="10"/>
  <c r="AL65" i="1" s="1"/>
  <c r="E55" i="10" s="1"/>
  <c r="Q62"/>
  <c r="W49" i="1" s="1"/>
  <c r="C67" i="10" s="1"/>
  <c r="Q52"/>
  <c r="AQ41" i="1" s="1"/>
  <c r="C61" i="10" s="1"/>
  <c r="P61" s="1"/>
  <c r="BI24" i="1" s="1"/>
  <c r="P50" i="10"/>
  <c r="BF52" i="1" s="1"/>
  <c r="C58" i="10" s="1"/>
  <c r="P58" s="1"/>
  <c r="BI6" i="1" s="1"/>
  <c r="Q46" i="10"/>
  <c r="AQ25" i="1" s="1"/>
  <c r="C57" i="10" s="1"/>
  <c r="P57" s="1"/>
  <c r="BI20" i="1" s="1"/>
  <c r="Q63" i="10"/>
  <c r="W52" i="1" s="1"/>
  <c r="E67" i="10" s="1"/>
  <c r="Q67" s="1"/>
  <c r="BI5" i="1" s="1"/>
  <c r="P63" i="10"/>
  <c r="W36" i="1" s="1"/>
  <c r="E66" i="10" s="1"/>
  <c r="Q66" s="1"/>
  <c r="BI3" i="1" s="1"/>
  <c r="Q50" i="10"/>
  <c r="BF58" i="1" s="1"/>
  <c r="C59" i="10" s="1"/>
  <c r="Q59" s="1"/>
  <c r="BI9" i="1" s="1"/>
  <c r="P51" i="10"/>
  <c r="BF55" i="1" s="1"/>
  <c r="E58" i="10" s="1"/>
  <c r="Q58" s="1"/>
  <c r="BI7" i="1" s="1"/>
  <c r="P49" i="10"/>
  <c r="AL59" i="1" s="1"/>
  <c r="E54" i="10" s="1"/>
  <c r="Q54" s="1"/>
  <c r="BI11" i="1" s="1"/>
  <c r="Q36" i="10"/>
  <c r="AQ54" i="1" s="1"/>
  <c r="C65" i="10" s="1"/>
  <c r="P64"/>
  <c r="AV52" i="1" s="1"/>
  <c r="C68" i="10" s="1"/>
  <c r="P68" s="1"/>
  <c r="BI14" i="1" s="1"/>
  <c r="Q57" i="10" l="1"/>
  <c r="BI21" i="1" s="1"/>
  <c r="Q19" i="17"/>
  <c r="AG19" i="16" s="1"/>
  <c r="E23" i="17" s="1"/>
  <c r="P23" s="1"/>
  <c r="AG33" i="16" s="1"/>
  <c r="P19" i="17"/>
  <c r="AG13" i="16" s="1"/>
  <c r="E22" i="17" s="1"/>
  <c r="Q22" s="1"/>
  <c r="AG32" i="16" s="1"/>
  <c r="P22" i="17"/>
  <c r="AG31" i="16" s="1"/>
  <c r="Q31" i="17"/>
  <c r="AG26" i="16" s="1"/>
  <c r="P20" i="17"/>
  <c r="AB53" i="16" s="1"/>
  <c r="C24" i="17" s="1"/>
  <c r="Q24" s="1"/>
  <c r="AG28" i="16" s="1"/>
  <c r="P55" i="10"/>
  <c r="BI12" i="1" s="1"/>
  <c r="P67" i="10"/>
  <c r="BI4" i="1" s="1"/>
  <c r="Q55" i="10"/>
  <c r="BI13" i="1" s="1"/>
  <c r="Q61" i="10"/>
  <c r="BI25" i="1" s="1"/>
  <c r="P65" i="10"/>
  <c r="AV55" i="1" s="1"/>
  <c r="E68" i="10" s="1"/>
  <c r="Q68" s="1"/>
  <c r="BI15" i="1" s="1"/>
</calcChain>
</file>

<file path=xl/sharedStrings.xml><?xml version="1.0" encoding="utf-8"?>
<sst xmlns="http://schemas.openxmlformats.org/spreadsheetml/2006/main" count="646" uniqueCount="241">
  <si>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</si>
  <si>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</si>
  <si>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</si>
  <si>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</si>
  <si>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</si>
  <si>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</si>
  <si>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</si>
  <si>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</si>
  <si>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</si>
  <si>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</si>
  <si>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</si>
  <si>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</si>
  <si>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</si>
  <si>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</si>
  <si>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</si>
  <si>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</si>
  <si>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B1</t>
  </si>
  <si>
    <t>B2</t>
  </si>
  <si>
    <t>B3</t>
  </si>
  <si>
    <t>B4</t>
  </si>
  <si>
    <t>B5</t>
  </si>
  <si>
    <t>B6</t>
  </si>
  <si>
    <t>B7</t>
  </si>
  <si>
    <t>B8</t>
  </si>
  <si>
    <t>C1</t>
  </si>
  <si>
    <t>C2</t>
  </si>
  <si>
    <t>C3</t>
  </si>
  <si>
    <t>C4</t>
  </si>
  <si>
    <t>D1</t>
  </si>
  <si>
    <t>D2</t>
  </si>
  <si>
    <t>E1</t>
  </si>
  <si>
    <t>E2</t>
  </si>
  <si>
    <t>F1</t>
  </si>
  <si>
    <t>F2</t>
  </si>
  <si>
    <t>F3</t>
  </si>
  <si>
    <t>F5</t>
  </si>
  <si>
    <t>F4</t>
  </si>
  <si>
    <t>F6</t>
  </si>
  <si>
    <t>F7</t>
  </si>
  <si>
    <t>F8</t>
  </si>
  <si>
    <t>G1</t>
  </si>
  <si>
    <t>G2</t>
  </si>
  <si>
    <t>G3</t>
  </si>
  <si>
    <t>G4</t>
  </si>
  <si>
    <t>H1</t>
  </si>
  <si>
    <t>H2</t>
  </si>
  <si>
    <t>I1</t>
  </si>
  <si>
    <t>I2</t>
  </si>
  <si>
    <t>J1</t>
  </si>
  <si>
    <t>J2</t>
  </si>
  <si>
    <t>J3</t>
  </si>
  <si>
    <t>J4</t>
  </si>
  <si>
    <t>K1</t>
  </si>
  <si>
    <t>K2</t>
  </si>
  <si>
    <t>L1</t>
  </si>
  <si>
    <t>L2</t>
  </si>
  <si>
    <t>LL1</t>
  </si>
  <si>
    <t>M1</t>
  </si>
  <si>
    <t>M2</t>
  </si>
  <si>
    <t>N1</t>
  </si>
  <si>
    <t>N2</t>
  </si>
  <si>
    <t>O1</t>
  </si>
  <si>
    <t>O2</t>
  </si>
  <si>
    <t>P1</t>
  </si>
  <si>
    <t>P2</t>
  </si>
  <si>
    <t>Q1</t>
  </si>
  <si>
    <t>Q2</t>
  </si>
  <si>
    <t>R1</t>
  </si>
  <si>
    <t>R2</t>
  </si>
  <si>
    <t>S1</t>
  </si>
  <si>
    <t>S2</t>
  </si>
  <si>
    <t>L3</t>
  </si>
  <si>
    <t>T1</t>
  </si>
  <si>
    <t>T2</t>
  </si>
  <si>
    <t>U1</t>
  </si>
  <si>
    <t>U2</t>
  </si>
  <si>
    <t>Q3</t>
  </si>
  <si>
    <t>Q4</t>
  </si>
  <si>
    <t>V1</t>
  </si>
  <si>
    <t>V2</t>
  </si>
  <si>
    <t>W1</t>
  </si>
  <si>
    <t>W2</t>
  </si>
  <si>
    <t>А1</t>
  </si>
  <si>
    <t>А2</t>
  </si>
  <si>
    <t>А3</t>
  </si>
  <si>
    <t>А4</t>
  </si>
  <si>
    <t>А5</t>
  </si>
  <si>
    <t>А6</t>
  </si>
  <si>
    <t>А7</t>
  </si>
  <si>
    <t>А8</t>
  </si>
  <si>
    <t>А9</t>
  </si>
  <si>
    <t>А11</t>
  </si>
  <si>
    <t>А12</t>
  </si>
  <si>
    <t>А13</t>
  </si>
  <si>
    <t>А14</t>
  </si>
  <si>
    <t>А15</t>
  </si>
  <si>
    <t>А16</t>
  </si>
  <si>
    <t>В4</t>
  </si>
  <si>
    <t>В6</t>
  </si>
  <si>
    <t>В8</t>
  </si>
  <si>
    <t>Янчук Илья</t>
  </si>
  <si>
    <t>Ухта</t>
  </si>
  <si>
    <t>Ушаков Алексей</t>
  </si>
  <si>
    <t>Сыктывкар</t>
  </si>
  <si>
    <t>Торлопов Евгений</t>
  </si>
  <si>
    <t>Пирогов Владимир</t>
  </si>
  <si>
    <t>Москва</t>
  </si>
  <si>
    <t>Болкина Анна</t>
  </si>
  <si>
    <t>Черных Олег</t>
  </si>
  <si>
    <t>Объячево</t>
  </si>
  <si>
    <t>Шехонин Юра</t>
  </si>
  <si>
    <t>Дмитриев Илья</t>
  </si>
  <si>
    <t>Бобин Евгений</t>
  </si>
  <si>
    <t>Микунь</t>
  </si>
  <si>
    <t>Бобин Егор</t>
  </si>
  <si>
    <t>Наумов Эдуард</t>
  </si>
  <si>
    <t>Гришков Роман</t>
  </si>
  <si>
    <t>Горсков Феликс</t>
  </si>
  <si>
    <t>Духовской Максим</t>
  </si>
  <si>
    <t>Пешкин Константин</t>
  </si>
  <si>
    <t>Русанов Игорь</t>
  </si>
  <si>
    <t>Баев Владимир</t>
  </si>
  <si>
    <t>Штумпф Виталий</t>
  </si>
  <si>
    <t>Духовской Алексей</t>
  </si>
  <si>
    <t>Зиновьев Андрей</t>
  </si>
  <si>
    <t>Рубцов Алексей</t>
  </si>
  <si>
    <t>Духовской Дмитрий</t>
  </si>
  <si>
    <t>Бушенев Кирилл</t>
  </si>
  <si>
    <t>Бойцов Алексей</t>
  </si>
  <si>
    <t>Ушакова Наталья</t>
  </si>
  <si>
    <t>Чеусов Андрей</t>
  </si>
  <si>
    <t>Мельков Константин</t>
  </si>
  <si>
    <t>Аксеновский Михаил</t>
  </si>
  <si>
    <t>Offen Jason</t>
  </si>
  <si>
    <t>Sowerby Bridge</t>
  </si>
  <si>
    <t>Вахрушев Алексей</t>
  </si>
  <si>
    <t>Дручин Илья</t>
  </si>
  <si>
    <t>Семенюк Виталий</t>
  </si>
  <si>
    <t>Духовская Татьяна</t>
  </si>
  <si>
    <t>Бадьянов Олег</t>
  </si>
  <si>
    <t>Баранов Роман</t>
  </si>
  <si>
    <t>Плетнев Павел</t>
  </si>
  <si>
    <t>Глазов Петр</t>
  </si>
  <si>
    <t>Некрасов Роман</t>
  </si>
  <si>
    <t>Засыпкин Алексей</t>
  </si>
  <si>
    <t>Ермаков Владимир</t>
  </si>
  <si>
    <t>Петухов Иван</t>
  </si>
  <si>
    <t>Бородакова Светлана</t>
  </si>
  <si>
    <t>Мельник Сергей</t>
  </si>
  <si>
    <t>Паршуков Иван</t>
  </si>
  <si>
    <t>Прокошев Дмитрий</t>
  </si>
  <si>
    <t>Трифонов Иван</t>
  </si>
  <si>
    <t>Напалков Дмитрий</t>
  </si>
  <si>
    <t>Опарин Алексей</t>
  </si>
  <si>
    <t>Вахнина Елена</t>
  </si>
  <si>
    <t>Ткачева Елена</t>
  </si>
  <si>
    <t>игрок</t>
  </si>
  <si>
    <t>№</t>
  </si>
  <si>
    <t>Участник</t>
  </si>
  <si>
    <t>Город</t>
  </si>
  <si>
    <t>Рыбак Роман</t>
  </si>
  <si>
    <t>-</t>
  </si>
  <si>
    <t>C</t>
  </si>
  <si>
    <t>F</t>
  </si>
  <si>
    <t>A</t>
  </si>
  <si>
    <t>B</t>
  </si>
  <si>
    <t>Q</t>
  </si>
  <si>
    <t>G</t>
  </si>
  <si>
    <t>H</t>
  </si>
  <si>
    <t>R</t>
  </si>
  <si>
    <t>V</t>
  </si>
  <si>
    <t>M</t>
  </si>
  <si>
    <t>S</t>
  </si>
  <si>
    <t>I</t>
  </si>
  <si>
    <t>W</t>
  </si>
  <si>
    <t>N</t>
  </si>
  <si>
    <t>D</t>
  </si>
  <si>
    <t>T</t>
  </si>
  <si>
    <t>E</t>
  </si>
  <si>
    <t>U</t>
  </si>
  <si>
    <t>победитель</t>
  </si>
  <si>
    <t>сет</t>
  </si>
  <si>
    <t>проигравший</t>
  </si>
  <si>
    <t>счет</t>
  </si>
  <si>
    <t>Солнцев Евгений</t>
  </si>
  <si>
    <t>Калимова Юлия</t>
  </si>
  <si>
    <t>Гусак Андрей</t>
  </si>
  <si>
    <t>Харитонов Алексей</t>
  </si>
  <si>
    <t>Мальцев Александр</t>
  </si>
  <si>
    <t>Терентьев Владимир</t>
  </si>
  <si>
    <t>Летка</t>
  </si>
  <si>
    <t>J</t>
  </si>
  <si>
    <t>K</t>
  </si>
  <si>
    <t>L</t>
  </si>
  <si>
    <t>P</t>
  </si>
  <si>
    <t>КГМА</t>
  </si>
  <si>
    <t xml:space="preserve">Наумов Эдуард </t>
  </si>
  <si>
    <t>БСМЭ</t>
  </si>
  <si>
    <t>СМК</t>
  </si>
  <si>
    <t>Коптяев Дмитрий</t>
  </si>
  <si>
    <t>ГАРК</t>
  </si>
  <si>
    <t>Изъюров Константин</t>
  </si>
  <si>
    <t>Елькин Дмитрий</t>
  </si>
  <si>
    <t>Сажин Илья</t>
  </si>
  <si>
    <t>Малышкин Дмитрий</t>
  </si>
  <si>
    <t>Дорохов Иван</t>
  </si>
  <si>
    <t>Кузнецов Артем</t>
  </si>
  <si>
    <t>Сурин Михаил</t>
  </si>
  <si>
    <t>КРБ</t>
  </si>
  <si>
    <t>Андронник Людмила</t>
  </si>
  <si>
    <t>Гурих Светлана</t>
  </si>
  <si>
    <t>Смирнова Евгения</t>
  </si>
  <si>
    <t>Малышкина Александра</t>
  </si>
  <si>
    <t>Пахомова Юлия</t>
  </si>
  <si>
    <t>Котлинская Людмила</t>
  </si>
  <si>
    <t>Старцева Светлана</t>
  </si>
  <si>
    <t>КРИБ</t>
  </si>
  <si>
    <t>Винокурова Ирина</t>
  </si>
  <si>
    <t>Потапова Анна</t>
  </si>
  <si>
    <t>РПТД</t>
  </si>
  <si>
    <t>Пахомова Евгения</t>
  </si>
  <si>
    <t>Асланова Гульнара</t>
  </si>
  <si>
    <t>Ладанова Надежда</t>
  </si>
  <si>
    <t>КРПБ</t>
  </si>
  <si>
    <t>Жаравина Анастасия</t>
  </si>
  <si>
    <t>Козицына Татьяна</t>
  </si>
  <si>
    <t>Лобанова Елизавета</t>
  </si>
  <si>
    <t>Чепакова Анастасия</t>
  </si>
  <si>
    <t>КРОД</t>
  </si>
  <si>
    <t>Абрамова Полина</t>
  </si>
  <si>
    <t>Лозым</t>
  </si>
  <si>
    <t>Харламова Юлия</t>
  </si>
  <si>
    <t>Кореневская Оксана</t>
  </si>
  <si>
    <t>Минаева Евгения</t>
  </si>
  <si>
    <t>Окулова Александра</t>
  </si>
  <si>
    <t>Ибрагимли Севиндж</t>
  </si>
  <si>
    <t>WS</t>
  </si>
  <si>
    <t>MS</t>
  </si>
  <si>
    <t>организация</t>
  </si>
  <si>
    <t>группа</t>
  </si>
  <si>
    <t>O</t>
  </si>
</sst>
</file>

<file path=xl/styles.xml><?xml version="1.0" encoding="utf-8"?>
<styleSheet xmlns="http://schemas.openxmlformats.org/spreadsheetml/2006/main">
  <numFmts count="1">
    <numFmt numFmtId="164" formatCode="_-* #,##0.00\ _р_._-;\-* #,##0.00\ _р_._-;_-* &quot;-&quot;??\ _р_._-;_-@_-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6" xfId="0" applyBorder="1"/>
    <xf numFmtId="0" fontId="0" fillId="2" borderId="0" xfId="0" applyFill="1" applyBorder="1"/>
    <xf numFmtId="0" fontId="0" fillId="0" borderId="17" xfId="0" applyBorder="1"/>
    <xf numFmtId="0" fontId="0" fillId="0" borderId="16" xfId="0" applyFill="1" applyBorder="1" applyAlignment="1">
      <alignment vertical="center"/>
    </xf>
    <xf numFmtId="0" fontId="0" fillId="0" borderId="16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7" xfId="0" applyFill="1" applyBorder="1" applyAlignment="1">
      <alignment vertical="center"/>
    </xf>
    <xf numFmtId="0" fontId="0" fillId="0" borderId="10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8" xfId="0" applyFill="1" applyBorder="1" applyAlignment="1">
      <alignment vertical="center"/>
    </xf>
    <xf numFmtId="0" fontId="0" fillId="0" borderId="11" xfId="0" applyFill="1" applyBorder="1"/>
    <xf numFmtId="0" fontId="0" fillId="0" borderId="17" xfId="0" applyFill="1" applyBorder="1" applyAlignment="1">
      <alignment vertical="center"/>
    </xf>
    <xf numFmtId="0" fontId="0" fillId="0" borderId="17" xfId="0" applyFill="1" applyBorder="1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4" borderId="0" xfId="0" applyFill="1"/>
    <xf numFmtId="0" fontId="0" fillId="0" borderId="0" xfId="0" applyAlignment="1">
      <alignment vertical="center"/>
    </xf>
    <xf numFmtId="0" fontId="0" fillId="5" borderId="0" xfId="0" applyFill="1"/>
    <xf numFmtId="0" fontId="0" fillId="6" borderId="0" xfId="0" applyFill="1"/>
    <xf numFmtId="0" fontId="0" fillId="3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1" applyNumberFormat="1" applyFont="1" applyFill="1" applyAlignment="1">
      <alignment horizontal="center" vertical="center"/>
    </xf>
    <xf numFmtId="1" fontId="2" fillId="0" borderId="0" xfId="1" applyNumberFormat="1" applyFont="1" applyFill="1" applyBorder="1" applyAlignment="1">
      <alignment horizontal="center"/>
    </xf>
    <xf numFmtId="1" fontId="0" fillId="0" borderId="0" xfId="1" applyNumberFormat="1" applyFont="1" applyFill="1"/>
    <xf numFmtId="0" fontId="0" fillId="0" borderId="0" xfId="0" applyAlignment="1">
      <alignment horizontal="center" vertical="center"/>
    </xf>
    <xf numFmtId="0" fontId="0" fillId="4" borderId="0" xfId="0" applyFill="1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1"/>
  <sheetViews>
    <sheetView tabSelected="1" workbookViewId="0">
      <selection activeCell="B2" sqref="B2"/>
    </sheetView>
  </sheetViews>
  <sheetFormatPr defaultRowHeight="15"/>
  <cols>
    <col min="1" max="1" width="3.140625" style="31" bestFit="1" customWidth="1"/>
    <col min="2" max="2" width="23.85546875" bestFit="1" customWidth="1"/>
    <col min="3" max="3" width="16.7109375" bestFit="1" customWidth="1"/>
    <col min="4" max="4" width="11.42578125" style="42" bestFit="1" customWidth="1"/>
  </cols>
  <sheetData>
    <row r="1" spans="1:4" s="38" customFormat="1">
      <c r="A1" s="39" t="s">
        <v>157</v>
      </c>
      <c r="B1" s="38" t="s">
        <v>156</v>
      </c>
      <c r="C1" s="43" t="s">
        <v>238</v>
      </c>
      <c r="D1" s="40" t="s">
        <v>239</v>
      </c>
    </row>
    <row r="2" spans="1:4">
      <c r="A2" s="31">
        <v>1</v>
      </c>
      <c r="B2" s="44" t="s">
        <v>229</v>
      </c>
      <c r="C2" s="44" t="s">
        <v>230</v>
      </c>
      <c r="D2" s="41" t="s">
        <v>236</v>
      </c>
    </row>
    <row r="3" spans="1:4">
      <c r="A3" s="31">
        <v>2</v>
      </c>
      <c r="B3" s="44" t="s">
        <v>209</v>
      </c>
      <c r="C3" s="44" t="s">
        <v>197</v>
      </c>
      <c r="D3" s="41" t="s">
        <v>236</v>
      </c>
    </row>
    <row r="4" spans="1:4">
      <c r="A4" s="31">
        <v>3</v>
      </c>
      <c r="B4" s="44" t="s">
        <v>221</v>
      </c>
      <c r="C4" s="32" t="s">
        <v>219</v>
      </c>
      <c r="D4" s="41" t="s">
        <v>236</v>
      </c>
    </row>
    <row r="5" spans="1:4">
      <c r="A5" s="31">
        <v>4</v>
      </c>
      <c r="B5" s="32" t="s">
        <v>217</v>
      </c>
      <c r="C5" s="44" t="s">
        <v>216</v>
      </c>
      <c r="D5" s="41" t="s">
        <v>236</v>
      </c>
    </row>
    <row r="6" spans="1:4">
      <c r="A6" s="31">
        <v>5</v>
      </c>
      <c r="B6" s="44" t="s">
        <v>210</v>
      </c>
      <c r="C6" s="44" t="s">
        <v>197</v>
      </c>
      <c r="D6" s="41" t="s">
        <v>236</v>
      </c>
    </row>
    <row r="7" spans="1:4">
      <c r="A7" s="31">
        <v>6</v>
      </c>
      <c r="B7" s="44" t="s">
        <v>224</v>
      </c>
      <c r="C7" s="44" t="s">
        <v>223</v>
      </c>
      <c r="D7" s="41" t="s">
        <v>236</v>
      </c>
    </row>
    <row r="8" spans="1:4">
      <c r="A8" s="31">
        <v>7</v>
      </c>
      <c r="B8" s="32" t="s">
        <v>235</v>
      </c>
      <c r="C8" s="44" t="s">
        <v>195</v>
      </c>
      <c r="D8" s="41" t="s">
        <v>236</v>
      </c>
    </row>
    <row r="9" spans="1:4">
      <c r="A9" s="31">
        <v>8</v>
      </c>
      <c r="B9" s="44" t="s">
        <v>225</v>
      </c>
      <c r="C9" s="44" t="s">
        <v>223</v>
      </c>
      <c r="D9" s="41" t="s">
        <v>236</v>
      </c>
    </row>
    <row r="10" spans="1:4">
      <c r="A10" s="31">
        <v>9</v>
      </c>
      <c r="B10" s="44" t="s">
        <v>232</v>
      </c>
      <c r="C10" s="44" t="s">
        <v>230</v>
      </c>
      <c r="D10" s="41" t="s">
        <v>236</v>
      </c>
    </row>
    <row r="11" spans="1:4">
      <c r="A11" s="31">
        <v>10</v>
      </c>
      <c r="B11" s="44" t="s">
        <v>214</v>
      </c>
      <c r="C11" s="44" t="s">
        <v>197</v>
      </c>
      <c r="D11" s="41" t="s">
        <v>236</v>
      </c>
    </row>
    <row r="12" spans="1:4">
      <c r="A12" s="31">
        <v>11</v>
      </c>
      <c r="B12" s="44" t="s">
        <v>222</v>
      </c>
      <c r="C12" s="44" t="s">
        <v>223</v>
      </c>
      <c r="D12" s="41" t="s">
        <v>236</v>
      </c>
    </row>
    <row r="13" spans="1:4">
      <c r="A13" s="31">
        <v>12</v>
      </c>
      <c r="B13" s="44" t="s">
        <v>226</v>
      </c>
      <c r="C13" s="44" t="s">
        <v>200</v>
      </c>
      <c r="D13" s="41" t="s">
        <v>236</v>
      </c>
    </row>
    <row r="14" spans="1:4">
      <c r="A14" s="31">
        <v>13</v>
      </c>
      <c r="B14" s="32" t="s">
        <v>212</v>
      </c>
      <c r="C14" s="44" t="s">
        <v>197</v>
      </c>
      <c r="D14" s="41" t="s">
        <v>236</v>
      </c>
    </row>
    <row r="15" spans="1:4">
      <c r="A15" s="31">
        <v>14</v>
      </c>
      <c r="B15" s="44" t="s">
        <v>233</v>
      </c>
      <c r="C15" s="44" t="s">
        <v>230</v>
      </c>
      <c r="D15" s="41" t="s">
        <v>236</v>
      </c>
    </row>
    <row r="16" spans="1:4">
      <c r="A16" s="31">
        <v>15</v>
      </c>
      <c r="B16" s="44" t="s">
        <v>234</v>
      </c>
      <c r="C16" s="44" t="s">
        <v>195</v>
      </c>
      <c r="D16" s="41" t="s">
        <v>236</v>
      </c>
    </row>
    <row r="17" spans="1:4">
      <c r="A17" s="31">
        <v>16</v>
      </c>
      <c r="B17" s="44" t="s">
        <v>220</v>
      </c>
      <c r="C17" s="32" t="s">
        <v>219</v>
      </c>
      <c r="D17" s="41" t="s">
        <v>236</v>
      </c>
    </row>
    <row r="18" spans="1:4">
      <c r="A18" s="31">
        <v>17</v>
      </c>
      <c r="B18" s="44" t="s">
        <v>213</v>
      </c>
      <c r="C18" s="44" t="s">
        <v>197</v>
      </c>
      <c r="D18" s="41" t="s">
        <v>236</v>
      </c>
    </row>
    <row r="19" spans="1:4">
      <c r="A19" s="31">
        <v>18</v>
      </c>
      <c r="B19" s="32" t="s">
        <v>218</v>
      </c>
      <c r="C19" s="32" t="s">
        <v>219</v>
      </c>
      <c r="D19" s="41" t="s">
        <v>236</v>
      </c>
    </row>
    <row r="20" spans="1:4">
      <c r="A20" s="31">
        <v>19</v>
      </c>
      <c r="B20" s="44" t="s">
        <v>211</v>
      </c>
      <c r="C20" s="44" t="s">
        <v>197</v>
      </c>
      <c r="D20" s="41" t="s">
        <v>236</v>
      </c>
    </row>
    <row r="21" spans="1:4">
      <c r="A21" s="31">
        <v>20</v>
      </c>
      <c r="B21" s="44" t="s">
        <v>215</v>
      </c>
      <c r="C21" s="44" t="s">
        <v>216</v>
      </c>
      <c r="D21" s="41" t="s">
        <v>236</v>
      </c>
    </row>
    <row r="22" spans="1:4">
      <c r="A22" s="31">
        <v>21</v>
      </c>
      <c r="B22" s="44" t="s">
        <v>231</v>
      </c>
      <c r="C22" s="44" t="s">
        <v>230</v>
      </c>
      <c r="D22" s="41" t="s">
        <v>236</v>
      </c>
    </row>
    <row r="23" spans="1:4">
      <c r="A23" s="31">
        <v>22</v>
      </c>
      <c r="B23" s="44" t="s">
        <v>227</v>
      </c>
      <c r="C23" s="44" t="s">
        <v>228</v>
      </c>
      <c r="D23" s="41" t="s">
        <v>236</v>
      </c>
    </row>
    <row r="24" spans="1:4">
      <c r="A24" s="31">
        <v>23</v>
      </c>
      <c r="B24" s="20" t="s">
        <v>201</v>
      </c>
      <c r="C24" s="20" t="s">
        <v>195</v>
      </c>
      <c r="D24" s="41" t="s">
        <v>237</v>
      </c>
    </row>
    <row r="25" spans="1:4">
      <c r="A25" s="31">
        <v>24</v>
      </c>
      <c r="B25" s="30" t="s">
        <v>203</v>
      </c>
      <c r="C25" s="20" t="s">
        <v>195</v>
      </c>
      <c r="D25" s="41" t="s">
        <v>237</v>
      </c>
    </row>
    <row r="26" spans="1:4">
      <c r="A26" s="31">
        <v>25</v>
      </c>
      <c r="B26" s="30" t="s">
        <v>205</v>
      </c>
      <c r="C26" s="20" t="s">
        <v>195</v>
      </c>
      <c r="D26" s="41" t="s">
        <v>237</v>
      </c>
    </row>
    <row r="27" spans="1:4">
      <c r="A27" s="31">
        <v>26</v>
      </c>
      <c r="B27" s="20" t="s">
        <v>206</v>
      </c>
      <c r="C27" s="20" t="s">
        <v>195</v>
      </c>
      <c r="D27" s="41" t="s">
        <v>237</v>
      </c>
    </row>
    <row r="28" spans="1:4">
      <c r="A28" s="31">
        <v>27</v>
      </c>
      <c r="B28" s="20" t="s">
        <v>105</v>
      </c>
      <c r="C28" s="20" t="s">
        <v>195</v>
      </c>
      <c r="D28" s="41" t="s">
        <v>237</v>
      </c>
    </row>
    <row r="29" spans="1:4">
      <c r="A29" s="31">
        <v>28</v>
      </c>
      <c r="B29" s="20" t="s">
        <v>199</v>
      </c>
      <c r="C29" s="20" t="s">
        <v>200</v>
      </c>
      <c r="D29" s="41" t="s">
        <v>237</v>
      </c>
    </row>
    <row r="30" spans="1:4">
      <c r="A30" s="31">
        <v>29</v>
      </c>
      <c r="B30" s="20" t="s">
        <v>202</v>
      </c>
      <c r="C30" s="20" t="s">
        <v>200</v>
      </c>
      <c r="D30" s="41" t="s">
        <v>237</v>
      </c>
    </row>
    <row r="31" spans="1:4">
      <c r="A31" s="31">
        <v>30</v>
      </c>
      <c r="B31" s="20" t="s">
        <v>184</v>
      </c>
      <c r="C31" s="20" t="s">
        <v>113</v>
      </c>
      <c r="D31" s="41" t="s">
        <v>237</v>
      </c>
    </row>
    <row r="32" spans="1:4">
      <c r="A32" s="31">
        <v>31</v>
      </c>
      <c r="B32" s="20" t="s">
        <v>125</v>
      </c>
      <c r="C32" s="20" t="s">
        <v>198</v>
      </c>
      <c r="D32" s="41" t="s">
        <v>237</v>
      </c>
    </row>
    <row r="33" spans="1:4">
      <c r="A33" s="31">
        <v>32</v>
      </c>
      <c r="B33" s="20" t="s">
        <v>204</v>
      </c>
      <c r="C33" s="20" t="s">
        <v>197</v>
      </c>
      <c r="D33" s="41" t="s">
        <v>237</v>
      </c>
    </row>
    <row r="34" spans="1:4">
      <c r="A34" s="31">
        <v>33</v>
      </c>
      <c r="B34" s="20" t="s">
        <v>196</v>
      </c>
      <c r="C34" s="20" t="s">
        <v>197</v>
      </c>
      <c r="D34" s="41" t="s">
        <v>237</v>
      </c>
    </row>
    <row r="35" spans="1:4">
      <c r="A35" s="31">
        <v>34</v>
      </c>
      <c r="B35" s="20" t="s">
        <v>207</v>
      </c>
      <c r="C35" s="20" t="s">
        <v>208</v>
      </c>
      <c r="D35" s="41" t="s">
        <v>237</v>
      </c>
    </row>
    <row r="36" spans="1:4">
      <c r="D36" s="41"/>
    </row>
    <row r="37" spans="1:4">
      <c r="D37" s="41"/>
    </row>
    <row r="38" spans="1:4">
      <c r="D38" s="41"/>
    </row>
    <row r="39" spans="1:4">
      <c r="D39" s="41"/>
    </row>
    <row r="40" spans="1:4">
      <c r="D40" s="41"/>
    </row>
    <row r="41" spans="1:4">
      <c r="D41" s="41"/>
    </row>
    <row r="42" spans="1:4">
      <c r="D42" s="41"/>
    </row>
    <row r="43" spans="1:4">
      <c r="D43" s="41"/>
    </row>
    <row r="44" spans="1:4">
      <c r="D44" s="41"/>
    </row>
    <row r="45" spans="1:4">
      <c r="D45" s="41"/>
    </row>
    <row r="46" spans="1:4">
      <c r="D46" s="41"/>
    </row>
    <row r="47" spans="1:4">
      <c r="D47" s="41"/>
    </row>
    <row r="48" spans="1:4">
      <c r="D48" s="41"/>
    </row>
    <row r="49" spans="4:4">
      <c r="D49" s="41"/>
    </row>
    <row r="50" spans="4:4">
      <c r="D50" s="41"/>
    </row>
    <row r="51" spans="4:4">
      <c r="D51" s="41"/>
    </row>
    <row r="52" spans="4:4">
      <c r="D52" s="41"/>
    </row>
    <row r="53" spans="4:4">
      <c r="D53" s="41"/>
    </row>
    <row r="54" spans="4:4">
      <c r="D54" s="41"/>
    </row>
    <row r="55" spans="4:4">
      <c r="D55" s="41"/>
    </row>
    <row r="56" spans="4:4">
      <c r="D56" s="41"/>
    </row>
    <row r="57" spans="4:4">
      <c r="D57" s="41"/>
    </row>
    <row r="58" spans="4:4">
      <c r="D58" s="41"/>
    </row>
    <row r="59" spans="4:4">
      <c r="D59" s="41"/>
    </row>
    <row r="60" spans="4:4">
      <c r="D60" s="41"/>
    </row>
    <row r="61" spans="4:4">
      <c r="D61" s="41"/>
    </row>
  </sheetData>
  <autoFilter ref="A1:D29"/>
  <sortState ref="B2:D23">
    <sortCondition ref="B2:B23"/>
  </sortState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67"/>
  <sheetViews>
    <sheetView topLeftCell="N16" zoomScaleNormal="100" workbookViewId="0">
      <selection activeCell="AG22" sqref="AG22"/>
    </sheetView>
  </sheetViews>
  <sheetFormatPr defaultColWidth="0" defaultRowHeight="15"/>
  <cols>
    <col min="1" max="1" width="2" style="30" customWidth="1"/>
    <col min="2" max="2" width="3.5703125" style="30" bestFit="1" customWidth="1"/>
    <col min="3" max="3" width="40.5703125" style="30" customWidth="1"/>
    <col min="4" max="6" width="2" customWidth="1"/>
    <col min="7" max="7" width="3.28515625" bestFit="1" customWidth="1"/>
    <col min="8" max="8" width="40.5703125" customWidth="1"/>
    <col min="9" max="11" width="2" customWidth="1"/>
    <col min="12" max="12" width="3.42578125" bestFit="1" customWidth="1"/>
    <col min="13" max="13" width="38" customWidth="1"/>
    <col min="14" max="16" width="2" customWidth="1"/>
    <col min="17" max="17" width="3.42578125" bestFit="1" customWidth="1"/>
    <col min="18" max="18" width="38" bestFit="1" customWidth="1"/>
    <col min="19" max="20" width="3.7109375" customWidth="1"/>
    <col min="21" max="21" width="2.5703125" customWidth="1"/>
    <col min="22" max="22" width="4.42578125" style="30" bestFit="1" customWidth="1"/>
    <col min="23" max="23" width="40.5703125" style="30" bestFit="1" customWidth="1"/>
    <col min="24" max="26" width="2" customWidth="1"/>
    <col min="27" max="27" width="4.7109375" bestFit="1" customWidth="1"/>
    <col min="28" max="28" width="40.5703125" bestFit="1" customWidth="1"/>
    <col min="29" max="31" width="2" customWidth="1"/>
    <col min="32" max="32" width="3.5703125" bestFit="1" customWidth="1"/>
    <col min="33" max="33" width="38.42578125" bestFit="1" customWidth="1"/>
    <col min="34" max="36" width="2" customWidth="1"/>
    <col min="37" max="37" width="4.28515625" style="30" hidden="1" customWidth="1"/>
    <col min="38" max="38" width="17.5703125" style="30" hidden="1" customWidth="1"/>
    <col min="39" max="39" width="2.7109375" hidden="1" customWidth="1"/>
    <col min="40" max="40" width="2.42578125" hidden="1" customWidth="1"/>
    <col min="41" max="41" width="2.28515625" hidden="1" customWidth="1"/>
    <col min="42" max="42" width="3.85546875" style="30" hidden="1" customWidth="1"/>
    <col min="43" max="43" width="20.28515625" style="30" hidden="1" customWidth="1"/>
    <col min="44" max="46" width="2" hidden="1" customWidth="1"/>
    <col min="47" max="47" width="4" style="30" hidden="1" customWidth="1"/>
    <col min="48" max="48" width="17.5703125" style="30" hidden="1" customWidth="1"/>
    <col min="49" max="51" width="2" hidden="1" customWidth="1"/>
    <col min="52" max="52" width="3.42578125" style="30" hidden="1" customWidth="1"/>
    <col min="53" max="53" width="17.5703125" style="30" hidden="1" customWidth="1"/>
    <col min="54" max="54" width="2.7109375" hidden="1" customWidth="1"/>
    <col min="55" max="16384" width="9.140625" hidden="1"/>
  </cols>
  <sheetData>
    <row r="1" spans="1:45" ht="15.75" thickBot="1">
      <c r="A1" s="18"/>
      <c r="B1" s="18">
        <v>1</v>
      </c>
      <c r="C1" s="18"/>
      <c r="D1" s="14"/>
      <c r="E1" s="14"/>
      <c r="F1" s="14"/>
      <c r="G1" s="14">
        <v>2</v>
      </c>
      <c r="H1" s="14"/>
      <c r="I1" s="14"/>
      <c r="J1" s="14"/>
      <c r="K1" s="14"/>
      <c r="L1" s="14">
        <v>3</v>
      </c>
      <c r="M1" s="14"/>
      <c r="N1" s="14"/>
      <c r="O1" s="14"/>
      <c r="P1" s="14"/>
      <c r="Q1" s="14"/>
      <c r="R1" s="14"/>
      <c r="S1" s="2"/>
    </row>
    <row r="2" spans="1:45">
      <c r="A2" s="20"/>
      <c r="B2" s="20"/>
      <c r="C2" s="2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4"/>
      <c r="U2" s="1"/>
      <c r="V2" s="18" t="s">
        <v>55</v>
      </c>
      <c r="W2" s="18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2"/>
      <c r="AS2" s="9"/>
    </row>
    <row r="3" spans="1:45" ht="15.75" thickBot="1">
      <c r="A3" s="20"/>
      <c r="B3" s="20"/>
      <c r="C3" s="2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4"/>
      <c r="U3" s="3"/>
      <c r="V3" s="20"/>
      <c r="W3" s="20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4"/>
      <c r="AS3" s="9"/>
    </row>
    <row r="4" spans="1:45" ht="15.75" thickBot="1">
      <c r="A4" s="20"/>
      <c r="B4" s="20"/>
      <c r="C4" s="20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4"/>
      <c r="U4" s="3"/>
      <c r="V4" s="21" t="s">
        <v>16</v>
      </c>
      <c r="W4" s="22" t="e">
        <f>'MS на 16 игры'!Q2</f>
        <v>#N/A</v>
      </c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4"/>
      <c r="AS4" s="9"/>
    </row>
    <row r="5" spans="1:45" ht="15.75" thickBot="1">
      <c r="A5" s="20"/>
      <c r="B5" s="21">
        <v>1</v>
      </c>
      <c r="C5" s="22" t="str">
        <f>VLOOKUP(B5,'MS на 16 список'!A1:C47,2,FALSE)</f>
        <v>Пирогов Владимир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4"/>
      <c r="U5" s="3"/>
      <c r="V5" s="47" t="s">
        <v>65</v>
      </c>
      <c r="W5" s="23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4"/>
      <c r="AS5" s="9"/>
    </row>
    <row r="6" spans="1:45">
      <c r="A6" s="20"/>
      <c r="B6" s="49" t="s">
        <v>16</v>
      </c>
      <c r="C6" s="2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4"/>
      <c r="U6" s="3"/>
      <c r="V6" s="48"/>
      <c r="W6" s="24"/>
      <c r="X6" s="15"/>
      <c r="Y6" s="15"/>
      <c r="Z6" s="9"/>
      <c r="AA6" s="12"/>
      <c r="AB6" s="7" t="str">
        <f>'MS на 16 игры'!P10</f>
        <v>Малышкин Дмитрий</v>
      </c>
      <c r="AC6" s="9"/>
      <c r="AD6" s="9"/>
      <c r="AE6" s="9"/>
      <c r="AF6" s="9"/>
      <c r="AG6" s="9"/>
      <c r="AH6" s="9"/>
      <c r="AI6" s="4"/>
      <c r="AS6" s="9"/>
    </row>
    <row r="7" spans="1:45" ht="15.75" thickBot="1">
      <c r="A7" s="20"/>
      <c r="B7" s="49"/>
      <c r="C7" s="24"/>
      <c r="D7" s="15"/>
      <c r="E7" s="1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4"/>
      <c r="U7" s="3"/>
      <c r="V7" s="25" t="s">
        <v>17</v>
      </c>
      <c r="W7" s="26" t="str">
        <f>'MS на 16 игры'!Q3</f>
        <v>Малышкин Дмитрий</v>
      </c>
      <c r="X7" s="9"/>
      <c r="Y7" s="15"/>
      <c r="Z7" s="15"/>
      <c r="AA7" s="45" t="s">
        <v>67</v>
      </c>
      <c r="AB7" s="10" t="str">
        <f>'MS на 16 игры'!R10</f>
        <v>-30 - -</v>
      </c>
      <c r="AC7" s="9"/>
      <c r="AD7" s="9"/>
      <c r="AE7" s="9"/>
      <c r="AF7" s="9"/>
      <c r="AG7" s="9"/>
      <c r="AH7" s="9"/>
      <c r="AI7" s="4"/>
      <c r="AS7" s="9"/>
    </row>
    <row r="8" spans="1:45" ht="15.75" thickBot="1">
      <c r="A8" s="20"/>
      <c r="B8" s="25">
        <v>16</v>
      </c>
      <c r="C8" s="26" t="e">
        <f>VLOOKUP(B8,'MS на 16 список'!A1:C47,2,FALSE)</f>
        <v>#N/A</v>
      </c>
      <c r="D8" s="9"/>
      <c r="E8" s="1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4"/>
      <c r="U8" s="3"/>
      <c r="V8" s="21" t="s">
        <v>18</v>
      </c>
      <c r="W8" s="22" t="str">
        <f>'MS на 16 игры'!Q4</f>
        <v>Коптяев Дмитрий</v>
      </c>
      <c r="X8" s="9"/>
      <c r="Y8" s="15"/>
      <c r="Z8" s="9"/>
      <c r="AA8" s="46"/>
      <c r="AB8" s="11" t="str">
        <f>'MS на 16 игры'!R11</f>
        <v>30- - -</v>
      </c>
      <c r="AC8" s="15"/>
      <c r="AD8" s="15"/>
      <c r="AE8" s="9"/>
      <c r="AF8" s="9"/>
      <c r="AG8" s="9"/>
      <c r="AH8" s="9"/>
      <c r="AI8" s="4"/>
      <c r="AS8" s="9"/>
    </row>
    <row r="9" spans="1:45" ht="15.75" thickBot="1">
      <c r="A9" s="20"/>
      <c r="B9" s="20"/>
      <c r="C9" s="20"/>
      <c r="D9" s="9"/>
      <c r="E9" s="15"/>
      <c r="F9" s="9"/>
      <c r="G9" s="12"/>
      <c r="H9" s="7" t="str">
        <f>'MS на 16 игры'!P2</f>
        <v>Пирогов Владимир</v>
      </c>
      <c r="I9" s="9"/>
      <c r="J9" s="9"/>
      <c r="K9" s="9"/>
      <c r="L9" s="9"/>
      <c r="M9" s="9"/>
      <c r="N9" s="9"/>
      <c r="O9" s="9"/>
      <c r="P9" s="9"/>
      <c r="Q9" s="9"/>
      <c r="R9" s="9"/>
      <c r="S9" s="4"/>
      <c r="U9" s="3"/>
      <c r="V9" s="47" t="s">
        <v>66</v>
      </c>
      <c r="W9" s="23"/>
      <c r="X9" s="15"/>
      <c r="Y9" s="15"/>
      <c r="Z9" s="9"/>
      <c r="AA9" s="13"/>
      <c r="AB9" s="8" t="str">
        <f>'MS на 16 игры'!P11</f>
        <v>Коптяев Дмитрий</v>
      </c>
      <c r="AC9" s="9"/>
      <c r="AD9" s="15"/>
      <c r="AE9" s="9"/>
      <c r="AF9" s="9">
        <v>9</v>
      </c>
      <c r="AG9" s="9"/>
      <c r="AH9" s="9"/>
      <c r="AI9" s="4"/>
      <c r="AS9" s="9"/>
    </row>
    <row r="10" spans="1:45">
      <c r="A10" s="20"/>
      <c r="B10" s="20"/>
      <c r="C10" s="20"/>
      <c r="D10" s="9"/>
      <c r="E10" s="15"/>
      <c r="F10" s="15"/>
      <c r="G10" s="50" t="s">
        <v>24</v>
      </c>
      <c r="H10" s="10" t="str">
        <f>'MS на 16 игры'!R2</f>
        <v>30- - -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4"/>
      <c r="U10" s="3"/>
      <c r="V10" s="48"/>
      <c r="W10" s="24"/>
      <c r="X10" s="9"/>
      <c r="Y10" s="9"/>
      <c r="Z10" s="9"/>
      <c r="AA10" s="9"/>
      <c r="AB10" s="9"/>
      <c r="AC10" s="9"/>
      <c r="AD10" s="15"/>
      <c r="AE10" s="9"/>
      <c r="AF10" s="12"/>
      <c r="AG10" s="7" t="str">
        <f>'MS на 16 игры'!P18</f>
        <v>Коптяев Дмитрий</v>
      </c>
      <c r="AH10" s="9"/>
      <c r="AI10" s="4"/>
      <c r="AS10" s="9"/>
    </row>
    <row r="11" spans="1:45" ht="15.75" thickBot="1">
      <c r="A11" s="20"/>
      <c r="B11" s="20"/>
      <c r="C11" s="20"/>
      <c r="D11" s="9"/>
      <c r="E11" s="15"/>
      <c r="F11" s="9"/>
      <c r="G11" s="50"/>
      <c r="H11" s="11" t="str">
        <f>'MS на 16 игры'!R3</f>
        <v>9-30 - -</v>
      </c>
      <c r="I11" s="15"/>
      <c r="J11" s="15"/>
      <c r="K11" s="9"/>
      <c r="L11" s="9"/>
      <c r="M11" s="9"/>
      <c r="N11" s="9"/>
      <c r="O11" s="9"/>
      <c r="P11" s="9"/>
      <c r="Q11" s="9"/>
      <c r="R11" s="9"/>
      <c r="S11" s="4"/>
      <c r="U11" s="3"/>
      <c r="V11" s="25" t="s">
        <v>97</v>
      </c>
      <c r="W11" s="26" t="e">
        <f>'MS на 16 игры'!Q5</f>
        <v>#N/A</v>
      </c>
      <c r="X11" s="9"/>
      <c r="Y11" s="9"/>
      <c r="Z11" s="9"/>
      <c r="AA11" s="9"/>
      <c r="AB11" s="9"/>
      <c r="AC11" s="9"/>
      <c r="AD11" s="15"/>
      <c r="AE11" s="15"/>
      <c r="AF11" s="45" t="s">
        <v>69</v>
      </c>
      <c r="AG11" s="10" t="str">
        <f>'MS на 16 игры'!R18</f>
        <v>20-30 - -</v>
      </c>
      <c r="AH11" s="9"/>
      <c r="AI11" s="4"/>
      <c r="AS11" s="9"/>
    </row>
    <row r="12" spans="1:45" ht="15.75" thickBot="1">
      <c r="A12" s="20"/>
      <c r="B12" s="20"/>
      <c r="C12" s="20"/>
      <c r="D12" s="9"/>
      <c r="E12" s="15"/>
      <c r="F12" s="9"/>
      <c r="G12" s="13"/>
      <c r="H12" s="8" t="str">
        <f>'MS на 16 игры'!P3</f>
        <v>Сажин Илья</v>
      </c>
      <c r="I12" s="9"/>
      <c r="J12" s="15"/>
      <c r="K12" s="9"/>
      <c r="L12" s="9"/>
      <c r="M12" s="9"/>
      <c r="N12" s="9"/>
      <c r="O12" s="9"/>
      <c r="P12" s="9"/>
      <c r="Q12" s="9"/>
      <c r="R12" s="9"/>
      <c r="S12" s="4"/>
      <c r="U12" s="3"/>
      <c r="V12" s="21" t="s">
        <v>20</v>
      </c>
      <c r="W12" s="22" t="e">
        <f>'MS на 16 игры'!Q6</f>
        <v>#N/A</v>
      </c>
      <c r="X12" s="9"/>
      <c r="Y12" s="9"/>
      <c r="Z12" s="9"/>
      <c r="AA12" s="9"/>
      <c r="AB12" s="9"/>
      <c r="AC12" s="9"/>
      <c r="AD12" s="15"/>
      <c r="AE12" s="9"/>
      <c r="AF12" s="46"/>
      <c r="AG12" s="11" t="str">
        <f>'MS на 16 игры'!R19</f>
        <v>30-19 - -</v>
      </c>
      <c r="AH12" s="9"/>
      <c r="AI12" s="4"/>
      <c r="AS12" s="9"/>
    </row>
    <row r="13" spans="1:45" ht="15.75" thickBot="1">
      <c r="A13" s="20"/>
      <c r="B13" s="21">
        <v>9</v>
      </c>
      <c r="C13" s="22" t="str">
        <f>VLOOKUP(B13,'MS на 16 список'!A1:C47,2,FALSE)</f>
        <v>Малышкин Дмитрий</v>
      </c>
      <c r="D13" s="9"/>
      <c r="E13" s="15"/>
      <c r="F13" s="9"/>
      <c r="G13" s="9"/>
      <c r="H13" s="9"/>
      <c r="I13" s="9"/>
      <c r="J13" s="15"/>
      <c r="K13" s="9"/>
      <c r="L13" s="9"/>
      <c r="M13" s="9"/>
      <c r="N13" s="9"/>
      <c r="O13" s="9"/>
      <c r="P13" s="9"/>
      <c r="Q13" s="9"/>
      <c r="R13" s="9"/>
      <c r="S13" s="4"/>
      <c r="U13" s="3"/>
      <c r="V13" s="47" t="s">
        <v>76</v>
      </c>
      <c r="W13" s="23"/>
      <c r="X13" s="9"/>
      <c r="Y13" s="9"/>
      <c r="Z13" s="9"/>
      <c r="AA13" s="9"/>
      <c r="AB13" s="9"/>
      <c r="AC13" s="9"/>
      <c r="AD13" s="15"/>
      <c r="AE13" s="9"/>
      <c r="AF13" s="13"/>
      <c r="AG13" s="8" t="str">
        <f>'MS на 16 игры'!P19</f>
        <v>Изъюров Константин</v>
      </c>
      <c r="AH13" s="9"/>
      <c r="AI13" s="4"/>
      <c r="AS13" s="9"/>
    </row>
    <row r="14" spans="1:45">
      <c r="A14" s="20"/>
      <c r="B14" s="49" t="s">
        <v>17</v>
      </c>
      <c r="C14" s="23"/>
      <c r="D14" s="15"/>
      <c r="E14" s="15"/>
      <c r="F14" s="9"/>
      <c r="G14" s="9"/>
      <c r="H14" s="9"/>
      <c r="I14" s="9"/>
      <c r="J14" s="15"/>
      <c r="K14" s="9"/>
      <c r="L14" s="9"/>
      <c r="M14" s="9"/>
      <c r="N14" s="9"/>
      <c r="O14" s="9"/>
      <c r="P14" s="9"/>
      <c r="Q14" s="9"/>
      <c r="R14" s="9"/>
      <c r="S14" s="4"/>
      <c r="U14" s="3"/>
      <c r="V14" s="48"/>
      <c r="W14" s="24"/>
      <c r="X14" s="15"/>
      <c r="Y14" s="15"/>
      <c r="Z14" s="9"/>
      <c r="AA14" s="12"/>
      <c r="AB14" s="7" t="str">
        <f>'MS на 16 игры'!P12</f>
        <v>Изъюров Константин</v>
      </c>
      <c r="AC14" s="9"/>
      <c r="AD14" s="15"/>
      <c r="AE14" s="9"/>
      <c r="AF14" s="9"/>
      <c r="AG14" s="9"/>
      <c r="AH14" s="9"/>
      <c r="AI14" s="4"/>
      <c r="AS14" s="9"/>
    </row>
    <row r="15" spans="1:45" ht="15.75" thickBot="1">
      <c r="A15" s="20"/>
      <c r="B15" s="49"/>
      <c r="C15" s="24"/>
      <c r="D15" s="9"/>
      <c r="E15" s="9"/>
      <c r="F15" s="9"/>
      <c r="G15" s="9"/>
      <c r="H15" s="9"/>
      <c r="I15" s="9"/>
      <c r="J15" s="15"/>
      <c r="K15" s="9"/>
      <c r="L15" s="9"/>
      <c r="M15" s="9"/>
      <c r="N15" s="9"/>
      <c r="O15" s="9"/>
      <c r="P15" s="9"/>
      <c r="Q15" s="9"/>
      <c r="R15" s="9"/>
      <c r="S15" s="4"/>
      <c r="U15" s="3"/>
      <c r="V15" s="25" t="s">
        <v>98</v>
      </c>
      <c r="W15" s="26" t="str">
        <f>'MS на 16 игры'!Q7</f>
        <v>Изъюров Константин</v>
      </c>
      <c r="X15" s="9"/>
      <c r="Y15" s="15"/>
      <c r="Z15" s="15"/>
      <c r="AA15" s="45" t="s">
        <v>68</v>
      </c>
      <c r="AB15" s="10" t="str">
        <f>'MS на 16 игры'!R12</f>
        <v>-30 - -</v>
      </c>
      <c r="AC15" s="15"/>
      <c r="AD15" s="15"/>
      <c r="AE15" s="9"/>
      <c r="AF15" s="9">
        <v>11</v>
      </c>
      <c r="AG15" s="9"/>
      <c r="AH15" s="9"/>
      <c r="AI15" s="4"/>
      <c r="AS15" s="9"/>
    </row>
    <row r="16" spans="1:45" ht="15.75" thickBot="1">
      <c r="A16" s="20"/>
      <c r="B16" s="25">
        <v>8</v>
      </c>
      <c r="C16" s="26" t="str">
        <f>VLOOKUP(B16,'MS на 16 список'!A1:C47,2,FALSE)</f>
        <v>Сажин Илья</v>
      </c>
      <c r="D16" s="9"/>
      <c r="E16" s="9"/>
      <c r="F16" s="9"/>
      <c r="G16" s="9"/>
      <c r="H16" s="9"/>
      <c r="I16" s="9"/>
      <c r="J16" s="15"/>
      <c r="K16" s="9"/>
      <c r="L16" s="9"/>
      <c r="M16" s="9"/>
      <c r="N16" s="9"/>
      <c r="O16" s="9"/>
      <c r="P16" s="9"/>
      <c r="Q16" s="9"/>
      <c r="R16" s="9"/>
      <c r="S16" s="4"/>
      <c r="U16" s="3"/>
      <c r="V16" s="21" t="s">
        <v>22</v>
      </c>
      <c r="W16" s="22" t="str">
        <f>'MS на 16 игры'!Q8</f>
        <v>Дорохов Иван</v>
      </c>
      <c r="X16" s="9"/>
      <c r="Y16" s="15"/>
      <c r="Z16" s="9"/>
      <c r="AA16" s="46"/>
      <c r="AB16" s="11" t="str">
        <f>'MS на 16 игры'!R13</f>
        <v>30- - -</v>
      </c>
      <c r="AC16" s="9"/>
      <c r="AD16" s="9"/>
      <c r="AE16" s="9"/>
      <c r="AF16" s="12" t="s">
        <v>67</v>
      </c>
      <c r="AG16" s="7" t="str">
        <f>'MS на 16 игры'!Q18</f>
        <v>Малышкин Дмитрий</v>
      </c>
      <c r="AH16" s="9"/>
      <c r="AI16" s="4"/>
      <c r="AS16" s="9"/>
    </row>
    <row r="17" spans="1:50" ht="15.75" thickBot="1">
      <c r="A17" s="20"/>
      <c r="B17" s="20"/>
      <c r="C17" s="20"/>
      <c r="D17" s="9"/>
      <c r="E17" s="9"/>
      <c r="F17" s="9"/>
      <c r="G17" s="9"/>
      <c r="H17" s="9"/>
      <c r="I17" s="9"/>
      <c r="J17" s="15"/>
      <c r="K17" s="9"/>
      <c r="L17" s="12"/>
      <c r="M17" s="7" t="str">
        <f>'MS на 16 игры'!P14</f>
        <v>Пирогов Владимир</v>
      </c>
      <c r="N17" s="9"/>
      <c r="O17" s="9"/>
      <c r="P17" s="9"/>
      <c r="Q17" s="9"/>
      <c r="R17" s="9"/>
      <c r="S17" s="4"/>
      <c r="U17" s="3"/>
      <c r="V17" s="47" t="s">
        <v>77</v>
      </c>
      <c r="W17" s="23"/>
      <c r="X17" s="15"/>
      <c r="Y17" s="15"/>
      <c r="Z17" s="9"/>
      <c r="AA17" s="13"/>
      <c r="AB17" s="8" t="str">
        <f>'MS на 16 игры'!P13</f>
        <v>Дорохов Иван</v>
      </c>
      <c r="AC17" s="9"/>
      <c r="AD17" s="9"/>
      <c r="AE17" s="9"/>
      <c r="AF17" s="45" t="s">
        <v>70</v>
      </c>
      <c r="AG17" s="10"/>
      <c r="AH17" s="9"/>
      <c r="AI17" s="4"/>
      <c r="AS17" s="9"/>
      <c r="AT17" s="9"/>
      <c r="AU17" s="20"/>
      <c r="AV17" s="20"/>
      <c r="AW17" s="9"/>
      <c r="AX17" s="9"/>
    </row>
    <row r="18" spans="1:50">
      <c r="A18" s="20"/>
      <c r="B18" s="20"/>
      <c r="C18" s="20"/>
      <c r="D18" s="9"/>
      <c r="E18" s="9"/>
      <c r="F18" s="9"/>
      <c r="G18" s="9"/>
      <c r="H18" s="9"/>
      <c r="I18" s="9"/>
      <c r="J18" s="15"/>
      <c r="K18" s="15"/>
      <c r="L18" s="50" t="s">
        <v>28</v>
      </c>
      <c r="M18" s="10" t="str">
        <f>'MS на 16 игры'!R14</f>
        <v>30-4 - -</v>
      </c>
      <c r="N18" s="9"/>
      <c r="O18" s="9"/>
      <c r="P18" s="9"/>
      <c r="Q18" s="9"/>
      <c r="R18" s="9"/>
      <c r="S18" s="4"/>
      <c r="U18" s="3"/>
      <c r="V18" s="48"/>
      <c r="W18" s="24"/>
      <c r="X18" s="9"/>
      <c r="Y18" s="9"/>
      <c r="Z18" s="9"/>
      <c r="AA18" s="9"/>
      <c r="AB18" s="9"/>
      <c r="AC18" s="9"/>
      <c r="AD18" s="9"/>
      <c r="AE18" s="9"/>
      <c r="AF18" s="46"/>
      <c r="AG18" s="11"/>
      <c r="AH18" s="9"/>
      <c r="AI18" s="4"/>
      <c r="AS18" s="9"/>
      <c r="AT18" s="9"/>
      <c r="AU18" s="20"/>
      <c r="AV18" s="20"/>
      <c r="AW18" s="9"/>
      <c r="AX18" s="9"/>
    </row>
    <row r="19" spans="1:50" ht="15.75" thickBot="1">
      <c r="A19" s="20"/>
      <c r="B19" s="20"/>
      <c r="C19" s="20"/>
      <c r="D19" s="9"/>
      <c r="E19" s="9"/>
      <c r="F19" s="9"/>
      <c r="G19" s="9"/>
      <c r="H19" s="9"/>
      <c r="I19" s="9"/>
      <c r="J19" s="15"/>
      <c r="K19" s="9"/>
      <c r="L19" s="50"/>
      <c r="M19" s="11" t="str">
        <f>'MS на 16 игры'!R15</f>
        <v>15-30 - -</v>
      </c>
      <c r="N19" s="15"/>
      <c r="O19" s="15"/>
      <c r="P19" s="9"/>
      <c r="Q19" s="9"/>
      <c r="R19" s="9"/>
      <c r="S19" s="4"/>
      <c r="U19" s="3"/>
      <c r="V19" s="25" t="s">
        <v>99</v>
      </c>
      <c r="W19" s="26" t="e">
        <f>'MS на 16 игры'!Q9</f>
        <v>#N/A</v>
      </c>
      <c r="X19" s="9"/>
      <c r="Y19" s="9"/>
      <c r="Z19" s="9"/>
      <c r="AA19" s="9"/>
      <c r="AB19" s="9"/>
      <c r="AC19" s="9"/>
      <c r="AD19" s="9"/>
      <c r="AE19" s="9"/>
      <c r="AF19" s="13" t="s">
        <v>68</v>
      </c>
      <c r="AG19" s="8" t="str">
        <f>'MS на 16 игры'!Q19</f>
        <v>Дорохов Иван</v>
      </c>
      <c r="AH19" s="9"/>
      <c r="AI19" s="4"/>
      <c r="AS19" s="9"/>
      <c r="AT19" s="9"/>
      <c r="AU19" s="20"/>
      <c r="AV19" s="20"/>
      <c r="AW19" s="9"/>
      <c r="AX19" s="9"/>
    </row>
    <row r="20" spans="1:50" ht="15.75" thickBot="1">
      <c r="A20" s="20"/>
      <c r="B20" s="20"/>
      <c r="C20" s="20"/>
      <c r="D20" s="9"/>
      <c r="E20" s="9"/>
      <c r="F20" s="9"/>
      <c r="G20" s="9"/>
      <c r="H20" s="9"/>
      <c r="I20" s="9"/>
      <c r="J20" s="15"/>
      <c r="K20" s="9"/>
      <c r="L20" s="13"/>
      <c r="M20" s="8" t="str">
        <f>'MS на 16 игры'!P15</f>
        <v>Рубцов Алексей</v>
      </c>
      <c r="N20" s="9"/>
      <c r="O20" s="15"/>
      <c r="P20" s="9"/>
      <c r="Q20" s="9"/>
      <c r="R20" s="9"/>
      <c r="S20" s="4"/>
      <c r="U20" s="5"/>
      <c r="V20" s="28"/>
      <c r="W20" s="28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6"/>
      <c r="AS20" s="9"/>
      <c r="AT20" s="9"/>
      <c r="AU20" s="20"/>
      <c r="AV20" s="20"/>
      <c r="AW20" s="9"/>
      <c r="AX20" s="9"/>
    </row>
    <row r="21" spans="1:50">
      <c r="A21" s="20"/>
      <c r="B21" s="21">
        <v>5</v>
      </c>
      <c r="C21" s="22" t="str">
        <f>VLOOKUP(B21,'MS на 16 список'!A1:C47,2,FALSE)</f>
        <v>Коптяев Дмитрий</v>
      </c>
      <c r="D21" s="9"/>
      <c r="E21" s="9"/>
      <c r="F21" s="9"/>
      <c r="G21" s="9"/>
      <c r="H21" s="9"/>
      <c r="I21" s="9"/>
      <c r="J21" s="15"/>
      <c r="K21" s="9"/>
      <c r="L21" s="9"/>
      <c r="M21" s="9"/>
      <c r="N21" s="9"/>
      <c r="O21" s="15"/>
      <c r="P21" s="9"/>
      <c r="Q21" s="9"/>
      <c r="R21" s="9"/>
      <c r="S21" s="4"/>
    </row>
    <row r="22" spans="1:50" ht="15.75" thickBot="1">
      <c r="A22" s="20"/>
      <c r="B22" s="49" t="s">
        <v>18</v>
      </c>
      <c r="C22" s="23"/>
      <c r="D22" s="9"/>
      <c r="E22" s="9"/>
      <c r="F22" s="9"/>
      <c r="G22" s="9"/>
      <c r="H22" s="9"/>
      <c r="I22" s="9"/>
      <c r="J22" s="15"/>
      <c r="K22" s="9"/>
      <c r="L22" s="9"/>
      <c r="M22" s="9"/>
      <c r="N22" s="9"/>
      <c r="O22" s="15"/>
      <c r="P22" s="9"/>
      <c r="Q22" s="9"/>
      <c r="R22" s="9"/>
      <c r="S22" s="4"/>
      <c r="AS22" s="9"/>
      <c r="AT22" s="9"/>
      <c r="AU22" s="20"/>
      <c r="AV22" s="20"/>
      <c r="AW22" s="9"/>
      <c r="AX22" s="9"/>
    </row>
    <row r="23" spans="1:50">
      <c r="A23" s="20"/>
      <c r="B23" s="49"/>
      <c r="C23" s="24"/>
      <c r="D23" s="15"/>
      <c r="E23" s="15"/>
      <c r="F23" s="9"/>
      <c r="G23" s="9"/>
      <c r="H23" s="9"/>
      <c r="I23" s="9"/>
      <c r="J23" s="15"/>
      <c r="K23" s="9"/>
      <c r="L23" s="9"/>
      <c r="M23" s="9"/>
      <c r="N23" s="9"/>
      <c r="O23" s="15"/>
      <c r="P23" s="9"/>
      <c r="Q23" s="9"/>
      <c r="R23" s="9"/>
      <c r="S23" s="4"/>
      <c r="U23" s="1"/>
      <c r="V23" s="18"/>
      <c r="W23" s="18"/>
      <c r="X23" s="14"/>
      <c r="Y23" s="14"/>
      <c r="Z23" s="14"/>
      <c r="AA23" s="18"/>
      <c r="AB23" s="18"/>
      <c r="AC23" s="2"/>
      <c r="AF23">
        <v>1</v>
      </c>
      <c r="AG23" t="str">
        <f>'MS на 16 игры'!P30</f>
        <v>Пирогов Владимир</v>
      </c>
    </row>
    <row r="24" spans="1:50" ht="15.75" thickBot="1">
      <c r="A24" s="20"/>
      <c r="B24" s="25">
        <v>12</v>
      </c>
      <c r="C24" s="26" t="str">
        <f>VLOOKUP(B24,'MS на 16 список'!A1:C47,2,FALSE)</f>
        <v>Сурин Михаил</v>
      </c>
      <c r="D24" s="9"/>
      <c r="E24" s="15"/>
      <c r="F24" s="9"/>
      <c r="G24" s="9"/>
      <c r="H24" s="9"/>
      <c r="I24" s="9"/>
      <c r="J24" s="15"/>
      <c r="K24" s="9"/>
      <c r="L24" s="9"/>
      <c r="M24" s="9"/>
      <c r="N24" s="9"/>
      <c r="O24" s="15"/>
      <c r="P24" s="9"/>
      <c r="Q24" s="9"/>
      <c r="R24" s="9"/>
      <c r="S24" s="4"/>
      <c r="U24" s="3"/>
      <c r="V24" s="20"/>
      <c r="W24" s="20"/>
      <c r="X24" s="9"/>
      <c r="Y24" s="9"/>
      <c r="Z24" s="9"/>
      <c r="AA24" s="20"/>
      <c r="AB24" s="20"/>
      <c r="AC24" s="4"/>
      <c r="AF24">
        <v>2</v>
      </c>
      <c r="AG24" t="str">
        <f>'MS на 16 игры'!Q30</f>
        <v xml:space="preserve">Наумов Эдуард </v>
      </c>
    </row>
    <row r="25" spans="1:50">
      <c r="A25" s="20"/>
      <c r="B25" s="20"/>
      <c r="C25" s="20"/>
      <c r="D25" s="9"/>
      <c r="E25" s="15"/>
      <c r="F25" s="9"/>
      <c r="G25" s="12"/>
      <c r="H25" s="7" t="str">
        <f>'MS на 16 игры'!P4</f>
        <v>Сурин Михаил</v>
      </c>
      <c r="I25" s="9"/>
      <c r="J25" s="15"/>
      <c r="K25" s="9"/>
      <c r="L25" s="9"/>
      <c r="M25" s="9"/>
      <c r="N25" s="9"/>
      <c r="O25" s="15"/>
      <c r="P25" s="9"/>
      <c r="Q25" s="9"/>
      <c r="R25" s="9"/>
      <c r="S25" s="4"/>
      <c r="U25" s="3"/>
      <c r="V25" s="21" t="s">
        <v>65</v>
      </c>
      <c r="W25" s="22" t="e">
        <f>'MS на 16 игры'!Q10</f>
        <v>#N/A</v>
      </c>
      <c r="X25" s="9"/>
      <c r="Y25" s="9"/>
      <c r="Z25" s="9"/>
      <c r="AA25" s="20"/>
      <c r="AB25" s="20"/>
      <c r="AC25" s="4"/>
      <c r="AF25">
        <v>3</v>
      </c>
      <c r="AG25" t="str">
        <f>'MS на 16 игры'!P31</f>
        <v>Солнцев Евгений</v>
      </c>
    </row>
    <row r="26" spans="1:50" ht="15.75" thickBot="1">
      <c r="A26" s="20"/>
      <c r="B26" s="20"/>
      <c r="C26" s="20"/>
      <c r="D26" s="9"/>
      <c r="E26" s="15"/>
      <c r="F26" s="15"/>
      <c r="G26" s="50" t="s">
        <v>25</v>
      </c>
      <c r="H26" s="10" t="str">
        <f>'MS на 16 игры'!R4</f>
        <v>13-30 - -</v>
      </c>
      <c r="I26" s="15"/>
      <c r="J26" s="15"/>
      <c r="K26" s="9"/>
      <c r="L26" s="9"/>
      <c r="M26" s="9"/>
      <c r="N26" s="9"/>
      <c r="O26" s="15"/>
      <c r="P26" s="9"/>
      <c r="Q26" s="9"/>
      <c r="R26" s="9"/>
      <c r="S26" s="4"/>
      <c r="U26" s="3"/>
      <c r="V26" s="47" t="s">
        <v>72</v>
      </c>
      <c r="W26" s="23"/>
      <c r="X26" s="9"/>
      <c r="Y26" s="9"/>
      <c r="Z26" s="9"/>
      <c r="AA26" s="20">
        <v>13</v>
      </c>
      <c r="AB26" s="20"/>
      <c r="AC26" s="4"/>
      <c r="AF26">
        <v>4</v>
      </c>
      <c r="AG26" t="str">
        <f>'MS на 16 игры'!Q31</f>
        <v>Рубцов Алексей</v>
      </c>
    </row>
    <row r="27" spans="1:50">
      <c r="A27" s="20"/>
      <c r="B27" s="20"/>
      <c r="C27" s="20"/>
      <c r="D27" s="9"/>
      <c r="E27" s="15"/>
      <c r="F27" s="9"/>
      <c r="G27" s="50"/>
      <c r="H27" s="11" t="str">
        <f>'MS на 16 игры'!R5</f>
        <v>-30 - -</v>
      </c>
      <c r="I27" s="9"/>
      <c r="J27" s="9"/>
      <c r="K27" s="9"/>
      <c r="L27" s="9"/>
      <c r="M27" s="9"/>
      <c r="N27" s="9"/>
      <c r="O27" s="15"/>
      <c r="P27" s="9"/>
      <c r="Q27" s="9"/>
      <c r="R27" s="9"/>
      <c r="S27" s="4"/>
      <c r="U27" s="3"/>
      <c r="V27" s="48"/>
      <c r="W27" s="24"/>
      <c r="X27" s="15"/>
      <c r="Y27" s="15"/>
      <c r="Z27" s="9"/>
      <c r="AA27" s="21"/>
      <c r="AB27" s="22">
        <f>'MS на 16 игры'!P28</f>
        <v>0</v>
      </c>
      <c r="AC27" s="4"/>
      <c r="AF27">
        <v>5</v>
      </c>
      <c r="AG27" t="str">
        <f>'MS на 16 игры'!P24</f>
        <v>Сурин Михаил</v>
      </c>
    </row>
    <row r="28" spans="1:50" ht="15.75" thickBot="1">
      <c r="A28" s="20"/>
      <c r="B28" s="20"/>
      <c r="C28" s="20"/>
      <c r="D28" s="9"/>
      <c r="E28" s="15"/>
      <c r="F28" s="9"/>
      <c r="G28" s="13"/>
      <c r="H28" s="8" t="str">
        <f>'MS на 16 игры'!P5</f>
        <v>Рубцов Алексей</v>
      </c>
      <c r="I28" s="9"/>
      <c r="J28" s="9"/>
      <c r="K28" s="9"/>
      <c r="L28" s="9"/>
      <c r="M28" s="9"/>
      <c r="N28" s="9"/>
      <c r="O28" s="15"/>
      <c r="P28" s="9"/>
      <c r="Q28" s="9"/>
      <c r="R28" s="9"/>
      <c r="S28" s="4"/>
      <c r="U28" s="3"/>
      <c r="V28" s="25" t="s">
        <v>66</v>
      </c>
      <c r="W28" s="26" t="e">
        <f>'MS на 16 игры'!Q11</f>
        <v>#N/A</v>
      </c>
      <c r="X28" s="9"/>
      <c r="Y28" s="15"/>
      <c r="Z28" s="15"/>
      <c r="AA28" s="47" t="s">
        <v>74</v>
      </c>
      <c r="AB28" s="23" t="str">
        <f>'MS на 16 игры'!R28</f>
        <v>- - -</v>
      </c>
      <c r="AC28" s="4"/>
      <c r="AF28">
        <v>6</v>
      </c>
      <c r="AG28" t="str">
        <f>'MS на 16 игры'!Q24</f>
        <v>Кузнецов Артем</v>
      </c>
    </row>
    <row r="29" spans="1:50">
      <c r="A29" s="20"/>
      <c r="B29" s="21">
        <v>13</v>
      </c>
      <c r="C29" s="22" t="e">
        <f>VLOOKUP(B29,'MS на 16 список'!A1:C47,2,FALSE)</f>
        <v>#N/A</v>
      </c>
      <c r="D29" s="9"/>
      <c r="E29" s="15"/>
      <c r="F29" s="9"/>
      <c r="G29" s="9"/>
      <c r="H29" s="9"/>
      <c r="I29" s="9"/>
      <c r="J29" s="9"/>
      <c r="K29" s="9"/>
      <c r="L29" s="9"/>
      <c r="M29" s="9"/>
      <c r="N29" s="9"/>
      <c r="O29" s="15"/>
      <c r="P29" s="9"/>
      <c r="Q29" s="9"/>
      <c r="R29" s="9"/>
      <c r="S29" s="4"/>
      <c r="U29" s="3"/>
      <c r="V29" s="21" t="s">
        <v>76</v>
      </c>
      <c r="W29" s="22" t="e">
        <f>'MS на 16 игры'!Q12</f>
        <v>#N/A</v>
      </c>
      <c r="X29" s="9"/>
      <c r="Y29" s="15"/>
      <c r="Z29" s="9"/>
      <c r="AA29" s="48"/>
      <c r="AB29" s="24" t="str">
        <f>'MS на 16 игры'!R29</f>
        <v>- - -</v>
      </c>
      <c r="AC29" s="4"/>
      <c r="AF29">
        <v>7</v>
      </c>
      <c r="AG29" t="str">
        <f>'MS на 16 игры'!P25</f>
        <v>Сажин Илья</v>
      </c>
    </row>
    <row r="30" spans="1:50" ht="15.75" thickBot="1">
      <c r="A30" s="20"/>
      <c r="B30" s="49" t="s">
        <v>19</v>
      </c>
      <c r="C30" s="23"/>
      <c r="D30" s="15"/>
      <c r="E30" s="15"/>
      <c r="F30" s="9"/>
      <c r="G30" s="9"/>
      <c r="H30" s="9"/>
      <c r="I30" s="9"/>
      <c r="J30" s="9"/>
      <c r="K30" s="9"/>
      <c r="L30" s="9"/>
      <c r="M30" s="9"/>
      <c r="N30" s="9"/>
      <c r="O30" s="15"/>
      <c r="P30" s="9"/>
      <c r="Q30" s="9"/>
      <c r="R30" s="9"/>
      <c r="S30" s="4"/>
      <c r="U30" s="3"/>
      <c r="V30" s="47" t="s">
        <v>73</v>
      </c>
      <c r="W30" s="23"/>
      <c r="X30" s="15"/>
      <c r="Y30" s="15"/>
      <c r="Z30" s="9"/>
      <c r="AA30" s="25"/>
      <c r="AB30" s="26">
        <f>'MS на 16 игры'!P29</f>
        <v>0</v>
      </c>
      <c r="AC30" s="4"/>
      <c r="AF30">
        <v>8</v>
      </c>
      <c r="AG30" t="str">
        <f>'MS на 16 игры'!Q25</f>
        <v>Елькин Дмитрий</v>
      </c>
    </row>
    <row r="31" spans="1:50">
      <c r="A31" s="20"/>
      <c r="B31" s="49"/>
      <c r="C31" s="24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5"/>
      <c r="P31" s="9"/>
      <c r="Q31" s="9"/>
      <c r="R31" s="9"/>
      <c r="S31" s="4"/>
      <c r="U31" s="3"/>
      <c r="V31" s="48"/>
      <c r="W31" s="24"/>
      <c r="X31" s="9"/>
      <c r="Y31" s="9"/>
      <c r="Z31" s="9"/>
      <c r="AA31" s="20"/>
      <c r="AB31" s="20"/>
      <c r="AC31" s="4"/>
      <c r="AF31">
        <v>9</v>
      </c>
      <c r="AG31" t="str">
        <f>'MS на 16 игры'!P22</f>
        <v>Изъюров Константин</v>
      </c>
    </row>
    <row r="32" spans="1:50" ht="15.75" thickBot="1">
      <c r="A32" s="20"/>
      <c r="B32" s="25">
        <v>4</v>
      </c>
      <c r="C32" s="26" t="str">
        <f>VLOOKUP(B32,'MS на 16 список'!A1:C47,2,FALSE)</f>
        <v>Рубцов Алексей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5"/>
      <c r="P32" s="9"/>
      <c r="Q32" s="9">
        <v>1</v>
      </c>
      <c r="R32" s="9"/>
      <c r="S32" s="4"/>
      <c r="U32" s="3"/>
      <c r="V32" s="25" t="s">
        <v>77</v>
      </c>
      <c r="W32" s="26" t="e">
        <f>'MS на 16 игры'!Q13</f>
        <v>#N/A</v>
      </c>
      <c r="X32" s="9"/>
      <c r="Y32" s="9"/>
      <c r="Z32" s="9"/>
      <c r="AA32" s="20"/>
      <c r="AB32" s="20"/>
      <c r="AC32" s="4"/>
      <c r="AF32">
        <v>10</v>
      </c>
      <c r="AG32" t="str">
        <f>'MS на 16 игры'!Q22</f>
        <v>Коптяев Дмитрий</v>
      </c>
    </row>
    <row r="33" spans="1:33" ht="15.75" thickBot="1">
      <c r="A33" s="20"/>
      <c r="B33" s="20"/>
      <c r="C33" s="2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5"/>
      <c r="P33" s="9"/>
      <c r="Q33" s="12"/>
      <c r="R33" s="7" t="str">
        <f>'MS на 16 игры'!P26</f>
        <v>Пирогов Владимир</v>
      </c>
      <c r="S33" s="4"/>
      <c r="T33" s="9"/>
      <c r="U33" s="3"/>
      <c r="V33" s="20"/>
      <c r="W33" s="20"/>
      <c r="X33" s="9"/>
      <c r="Y33" s="9"/>
      <c r="Z33" s="9"/>
      <c r="AA33" s="20">
        <v>15</v>
      </c>
      <c r="AB33" s="20"/>
      <c r="AC33" s="4"/>
      <c r="AF33">
        <v>11</v>
      </c>
      <c r="AG33" t="str">
        <f>'MS на 16 игры'!P23</f>
        <v>Дорохов Иван</v>
      </c>
    </row>
    <row r="34" spans="1:33">
      <c r="A34" s="20"/>
      <c r="B34" s="20"/>
      <c r="C34" s="2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5"/>
      <c r="P34" s="15"/>
      <c r="Q34" s="50" t="s">
        <v>30</v>
      </c>
      <c r="R34" s="10" t="str">
        <f>'MS на 16 игры'!R26</f>
        <v>30-12 - -</v>
      </c>
      <c r="S34" s="4"/>
      <c r="T34" s="9"/>
      <c r="U34" s="3"/>
      <c r="V34" s="20"/>
      <c r="W34" s="20"/>
      <c r="X34" s="9"/>
      <c r="Y34" s="9"/>
      <c r="Z34" s="9"/>
      <c r="AA34" s="21" t="s">
        <v>72</v>
      </c>
      <c r="AB34" s="22">
        <f>'MS на 16 игры'!Q28</f>
        <v>0</v>
      </c>
      <c r="AC34" s="4"/>
      <c r="AF34">
        <v>12</v>
      </c>
      <c r="AG34" t="str">
        <f>'MS на 16 игры'!Q23</f>
        <v>Малышкин Дмитрий</v>
      </c>
    </row>
    <row r="35" spans="1:33">
      <c r="A35" s="20"/>
      <c r="B35" s="20"/>
      <c r="C35" s="2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5"/>
      <c r="P35" s="9"/>
      <c r="Q35" s="50"/>
      <c r="R35" s="11" t="str">
        <f>'MS на 16 игры'!R27</f>
        <v>18-30 - -</v>
      </c>
      <c r="S35" s="4"/>
      <c r="T35" s="9"/>
      <c r="U35" s="3"/>
      <c r="V35" s="20"/>
      <c r="W35" s="20"/>
      <c r="X35" s="9"/>
      <c r="Y35" s="9"/>
      <c r="Z35" s="9"/>
      <c r="AA35" s="47" t="s">
        <v>75</v>
      </c>
      <c r="AB35" s="23"/>
      <c r="AC35" s="4"/>
      <c r="AF35">
        <v>13</v>
      </c>
      <c r="AG35">
        <f>'MS на 16 игры'!P32</f>
        <v>0</v>
      </c>
    </row>
    <row r="36" spans="1:33" ht="15.75" thickBot="1">
      <c r="A36" s="20"/>
      <c r="B36" s="20"/>
      <c r="C36" s="2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5"/>
      <c r="P36" s="9"/>
      <c r="Q36" s="13"/>
      <c r="R36" s="8" t="str">
        <f>'MS на 16 игры'!P27</f>
        <v xml:space="preserve">Наумов Эдуард </v>
      </c>
      <c r="S36" s="4"/>
      <c r="T36" s="9"/>
      <c r="U36" s="3"/>
      <c r="V36" s="20"/>
      <c r="W36" s="20"/>
      <c r="X36" s="9"/>
      <c r="Y36" s="9"/>
      <c r="Z36" s="9"/>
      <c r="AA36" s="48"/>
      <c r="AB36" s="24"/>
      <c r="AC36" s="4"/>
      <c r="AF36">
        <v>14</v>
      </c>
      <c r="AG36">
        <f>'MS на 16 игры'!Q32</f>
        <v>0</v>
      </c>
    </row>
    <row r="37" spans="1:33" ht="15.75" thickBot="1">
      <c r="A37" s="20"/>
      <c r="B37" s="21">
        <v>3</v>
      </c>
      <c r="C37" s="22" t="str">
        <f>VLOOKUP(B37,'MS на 16 список'!A1:C47,2,FALSE)</f>
        <v>Солнцев Евгений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5"/>
      <c r="P37" s="9"/>
      <c r="Q37" s="9"/>
      <c r="R37" s="9"/>
      <c r="S37" s="4"/>
      <c r="U37" s="3"/>
      <c r="V37" s="20"/>
      <c r="W37" s="20"/>
      <c r="X37" s="9"/>
      <c r="Y37" s="9"/>
      <c r="Z37" s="9"/>
      <c r="AA37" s="25" t="s">
        <v>73</v>
      </c>
      <c r="AB37" s="26">
        <f>'MS на 16 игры'!Q29</f>
        <v>0</v>
      </c>
      <c r="AC37" s="4"/>
      <c r="AF37">
        <v>15</v>
      </c>
      <c r="AG37">
        <f>'MS на 16 игры'!P33</f>
        <v>0</v>
      </c>
    </row>
    <row r="38" spans="1:33">
      <c r="A38" s="20"/>
      <c r="B38" s="49" t="s">
        <v>20</v>
      </c>
      <c r="C38" s="23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5"/>
      <c r="P38" s="9"/>
      <c r="Q38" s="9"/>
      <c r="R38" s="9"/>
      <c r="S38" s="4"/>
      <c r="U38" s="3"/>
      <c r="V38" s="20"/>
      <c r="W38" s="20"/>
      <c r="X38" s="9"/>
      <c r="Y38" s="9"/>
      <c r="Z38" s="9"/>
      <c r="AA38" s="20"/>
      <c r="AB38" s="20"/>
      <c r="AC38" s="4"/>
      <c r="AF38">
        <v>16</v>
      </c>
      <c r="AG38">
        <f>'MS на 16 игры'!Q33</f>
        <v>0</v>
      </c>
    </row>
    <row r="39" spans="1:33">
      <c r="A39" s="20"/>
      <c r="B39" s="49"/>
      <c r="C39" s="24"/>
      <c r="D39" s="15"/>
      <c r="E39" s="15"/>
      <c r="F39" s="9"/>
      <c r="G39" s="9"/>
      <c r="H39" s="9"/>
      <c r="I39" s="9"/>
      <c r="J39" s="9"/>
      <c r="K39" s="9"/>
      <c r="L39" s="9"/>
      <c r="M39" s="9"/>
      <c r="N39" s="9"/>
      <c r="O39" s="15"/>
      <c r="P39" s="9"/>
      <c r="Q39" s="9"/>
      <c r="R39" s="9"/>
      <c r="S39" s="4"/>
      <c r="U39" s="3"/>
      <c r="V39" s="20"/>
      <c r="W39" s="20"/>
      <c r="X39" s="9"/>
      <c r="Y39" s="9"/>
      <c r="Z39" s="9"/>
      <c r="AA39" s="20"/>
      <c r="AB39" s="20"/>
      <c r="AC39" s="4"/>
    </row>
    <row r="40" spans="1:33" ht="15.75" thickBot="1">
      <c r="A40" s="20"/>
      <c r="B40" s="25">
        <v>14</v>
      </c>
      <c r="C40" s="26" t="e">
        <f>VLOOKUP(B40,'MS на 16 список'!A1:C47,2,FALSE)</f>
        <v>#N/A</v>
      </c>
      <c r="D40" s="9"/>
      <c r="E40" s="15"/>
      <c r="F40" s="9"/>
      <c r="G40" s="9"/>
      <c r="H40" s="9"/>
      <c r="I40" s="9"/>
      <c r="J40" s="9"/>
      <c r="K40" s="9"/>
      <c r="L40" s="9"/>
      <c r="M40" s="9"/>
      <c r="N40" s="9"/>
      <c r="O40" s="15"/>
      <c r="P40" s="9"/>
      <c r="Q40" s="9"/>
      <c r="R40" s="9"/>
      <c r="S40" s="4"/>
      <c r="U40" s="3"/>
      <c r="V40" s="20"/>
      <c r="W40" s="20"/>
      <c r="X40" s="9"/>
      <c r="Y40" s="9"/>
      <c r="Z40" s="9"/>
      <c r="AA40" s="20"/>
      <c r="AB40" s="20"/>
      <c r="AC40" s="4"/>
    </row>
    <row r="41" spans="1:33" ht="15.75" thickBot="1">
      <c r="A41" s="20"/>
      <c r="B41" s="20"/>
      <c r="C41" s="20"/>
      <c r="D41" s="9"/>
      <c r="E41" s="15"/>
      <c r="F41" s="9"/>
      <c r="G41" s="12"/>
      <c r="H41" s="7" t="str">
        <f>'MS на 16 игры'!P6</f>
        <v>Солнцев Евгений</v>
      </c>
      <c r="I41" s="9"/>
      <c r="J41" s="9"/>
      <c r="K41" s="9"/>
      <c r="L41" s="9"/>
      <c r="M41" s="9"/>
      <c r="N41" s="9"/>
      <c r="O41" s="15"/>
      <c r="P41" s="9"/>
      <c r="Q41" s="9"/>
      <c r="R41" s="9"/>
      <c r="S41" s="4"/>
      <c r="U41" s="5"/>
      <c r="V41" s="28"/>
      <c r="W41" s="28"/>
      <c r="X41" s="16"/>
      <c r="Y41" s="16"/>
      <c r="Z41" s="16"/>
      <c r="AA41" s="28"/>
      <c r="AB41" s="28"/>
      <c r="AC41" s="6"/>
    </row>
    <row r="42" spans="1:33">
      <c r="A42" s="20"/>
      <c r="B42" s="20"/>
      <c r="C42" s="20"/>
      <c r="D42" s="9"/>
      <c r="E42" s="15"/>
      <c r="F42" s="15"/>
      <c r="G42" s="50" t="s">
        <v>26</v>
      </c>
      <c r="H42" s="10" t="str">
        <f>'MS на 16 игры'!R6</f>
        <v>30- - -</v>
      </c>
      <c r="I42" s="9"/>
      <c r="J42" s="9"/>
      <c r="K42" s="9"/>
      <c r="L42" s="9"/>
      <c r="M42" s="9"/>
      <c r="N42" s="9"/>
      <c r="O42" s="15"/>
      <c r="P42" s="9"/>
      <c r="Q42" s="9"/>
      <c r="R42" s="9"/>
      <c r="S42" s="4"/>
    </row>
    <row r="43" spans="1:33">
      <c r="A43" s="20"/>
      <c r="B43" s="20"/>
      <c r="C43" s="20"/>
      <c r="D43" s="9"/>
      <c r="E43" s="15"/>
      <c r="F43" s="9"/>
      <c r="G43" s="50"/>
      <c r="H43" s="11" t="str">
        <f>'MS на 16 игры'!R7</f>
        <v>30-20 - -</v>
      </c>
      <c r="I43" s="15"/>
      <c r="J43" s="15"/>
      <c r="K43" s="9"/>
      <c r="L43" s="9"/>
      <c r="M43" s="9"/>
      <c r="N43" s="9"/>
      <c r="O43" s="15"/>
      <c r="P43" s="9"/>
      <c r="Q43" s="9"/>
      <c r="R43" s="9"/>
      <c r="S43" s="4"/>
    </row>
    <row r="44" spans="1:33" ht="15.75" thickBot="1">
      <c r="A44" s="20"/>
      <c r="B44" s="20"/>
      <c r="C44" s="20"/>
      <c r="D44" s="9"/>
      <c r="E44" s="15"/>
      <c r="F44" s="9"/>
      <c r="G44" s="13"/>
      <c r="H44" s="8" t="str">
        <f>'MS на 16 игры'!P7</f>
        <v>Кузнецов Артем</v>
      </c>
      <c r="I44" s="9"/>
      <c r="J44" s="15"/>
      <c r="K44" s="9"/>
      <c r="L44" s="9"/>
      <c r="M44" s="9"/>
      <c r="N44" s="9"/>
      <c r="O44" s="15"/>
      <c r="P44" s="9"/>
      <c r="Q44" s="9"/>
      <c r="R44" s="9"/>
      <c r="S44" s="4"/>
    </row>
    <row r="45" spans="1:33">
      <c r="A45" s="20"/>
      <c r="B45" s="21">
        <v>11</v>
      </c>
      <c r="C45" s="22" t="str">
        <f>VLOOKUP(B45,'MS на 16 список'!A1:C47,2,FALSE)</f>
        <v>Кузнецов Артем</v>
      </c>
      <c r="D45" s="9"/>
      <c r="E45" s="15"/>
      <c r="F45" s="9"/>
      <c r="G45" s="9"/>
      <c r="H45" s="9"/>
      <c r="I45" s="9"/>
      <c r="J45" s="15"/>
      <c r="K45" s="9"/>
      <c r="L45" s="9"/>
      <c r="M45" s="9"/>
      <c r="N45" s="9"/>
      <c r="O45" s="15"/>
      <c r="P45" s="9"/>
      <c r="Q45" s="9"/>
      <c r="R45" s="9"/>
      <c r="S45" s="4"/>
    </row>
    <row r="46" spans="1:33">
      <c r="A46" s="20"/>
      <c r="B46" s="49" t="s">
        <v>21</v>
      </c>
      <c r="C46" s="23"/>
      <c r="D46" s="15"/>
      <c r="E46" s="15"/>
      <c r="F46" s="9"/>
      <c r="G46" s="9"/>
      <c r="H46" s="9"/>
      <c r="I46" s="9"/>
      <c r="J46" s="15"/>
      <c r="K46" s="9"/>
      <c r="L46" s="9"/>
      <c r="M46" s="9"/>
      <c r="N46" s="9"/>
      <c r="O46" s="15"/>
      <c r="P46" s="9"/>
      <c r="Q46" s="9"/>
      <c r="R46" s="9"/>
      <c r="S46" s="4"/>
    </row>
    <row r="47" spans="1:33">
      <c r="A47" s="20"/>
      <c r="B47" s="49"/>
      <c r="C47" s="24"/>
      <c r="D47" s="9"/>
      <c r="E47" s="9"/>
      <c r="F47" s="9"/>
      <c r="G47" s="9"/>
      <c r="H47" s="9"/>
      <c r="I47" s="9"/>
      <c r="J47" s="15"/>
      <c r="K47" s="9"/>
      <c r="L47" s="9"/>
      <c r="M47" s="9"/>
      <c r="N47" s="9"/>
      <c r="O47" s="15"/>
      <c r="P47" s="9"/>
      <c r="Q47" s="9"/>
      <c r="R47" s="9"/>
      <c r="S47" s="4"/>
    </row>
    <row r="48" spans="1:33" ht="15.75" thickBot="1">
      <c r="A48" s="20"/>
      <c r="B48" s="25">
        <v>6</v>
      </c>
      <c r="C48" s="26" t="str">
        <f>VLOOKUP(B48,'MS на 16 список'!A1:C47,2,FALSE)</f>
        <v>Изъюров Константин</v>
      </c>
      <c r="D48" s="9"/>
      <c r="E48" s="9"/>
      <c r="F48" s="9"/>
      <c r="G48" s="9"/>
      <c r="H48" s="9"/>
      <c r="I48" s="9"/>
      <c r="J48" s="15"/>
      <c r="K48" s="9"/>
      <c r="L48" s="9"/>
      <c r="M48" s="9"/>
      <c r="N48" s="9"/>
      <c r="O48" s="15"/>
      <c r="P48" s="9"/>
      <c r="Q48" s="9">
        <v>3</v>
      </c>
      <c r="R48" s="9"/>
      <c r="S48" s="4"/>
    </row>
    <row r="49" spans="1:29">
      <c r="A49" s="20"/>
      <c r="B49" s="20"/>
      <c r="C49" s="20"/>
      <c r="D49" s="9"/>
      <c r="E49" s="9"/>
      <c r="F49" s="9"/>
      <c r="G49" s="9"/>
      <c r="H49" s="9"/>
      <c r="I49" s="9"/>
      <c r="J49" s="15"/>
      <c r="K49" s="9"/>
      <c r="L49" s="12"/>
      <c r="M49" s="7" t="str">
        <f>'MS на 16 игры'!P16</f>
        <v>Солнцев Евгений</v>
      </c>
      <c r="N49" s="9"/>
      <c r="O49" s="15"/>
      <c r="P49" s="9"/>
      <c r="Q49" s="12"/>
      <c r="R49" s="7" t="str">
        <f>'MS на 16 игры'!Q26</f>
        <v>Рубцов Алексей</v>
      </c>
      <c r="S49" s="4"/>
      <c r="T49" s="9"/>
      <c r="U49" s="1"/>
      <c r="V49" s="18" t="s">
        <v>71</v>
      </c>
      <c r="W49" s="18"/>
      <c r="X49" s="14"/>
      <c r="Y49" s="14"/>
      <c r="Z49" s="14"/>
      <c r="AA49" s="18"/>
      <c r="AB49" s="18"/>
      <c r="AC49" s="2"/>
    </row>
    <row r="50" spans="1:29" ht="15.75" thickBot="1">
      <c r="A50" s="20"/>
      <c r="B50" s="20"/>
      <c r="C50" s="20"/>
      <c r="D50" s="9"/>
      <c r="E50" s="9"/>
      <c r="F50" s="9"/>
      <c r="G50" s="9"/>
      <c r="H50" s="9"/>
      <c r="I50" s="9"/>
      <c r="J50" s="15"/>
      <c r="K50" s="15"/>
      <c r="L50" s="50" t="s">
        <v>29</v>
      </c>
      <c r="M50" s="10" t="str">
        <f>'MS на 16 игры'!R16</f>
        <v>30-13 - -</v>
      </c>
      <c r="N50" s="15"/>
      <c r="O50" s="15"/>
      <c r="P50" s="9"/>
      <c r="Q50" s="50" t="s">
        <v>31</v>
      </c>
      <c r="R50" s="10"/>
      <c r="S50" s="4"/>
      <c r="T50" s="9"/>
      <c r="U50" s="3"/>
      <c r="V50" s="20"/>
      <c r="W50" s="20"/>
      <c r="X50" s="9"/>
      <c r="Y50" s="9"/>
      <c r="Z50" s="9"/>
      <c r="AA50" s="20"/>
      <c r="AB50" s="20"/>
      <c r="AC50" s="4"/>
    </row>
    <row r="51" spans="1:29">
      <c r="A51" s="20"/>
      <c r="B51" s="20"/>
      <c r="C51" s="20"/>
      <c r="D51" s="9"/>
      <c r="E51" s="9"/>
      <c r="F51" s="9"/>
      <c r="G51" s="9"/>
      <c r="H51" s="9"/>
      <c r="I51" s="9"/>
      <c r="J51" s="15"/>
      <c r="K51" s="9"/>
      <c r="L51" s="50"/>
      <c r="M51" s="11" t="str">
        <f>'MS на 16 игры'!R17</f>
        <v>9-30 - -</v>
      </c>
      <c r="N51" s="9"/>
      <c r="O51" s="9"/>
      <c r="P51" s="9"/>
      <c r="Q51" s="50"/>
      <c r="R51" s="11"/>
      <c r="S51" s="4"/>
      <c r="T51" s="9"/>
      <c r="U51" s="3"/>
      <c r="V51" s="21" t="s">
        <v>24</v>
      </c>
      <c r="W51" s="22" t="str">
        <f>'MS на 16 игры'!Q14</f>
        <v>Сажин Илья</v>
      </c>
      <c r="X51" s="9"/>
      <c r="Y51" s="9"/>
      <c r="Z51" s="9"/>
      <c r="AA51" s="20"/>
      <c r="AB51" s="20"/>
      <c r="AC51" s="4"/>
    </row>
    <row r="52" spans="1:29" ht="15.75" thickBot="1">
      <c r="A52" s="20"/>
      <c r="B52" s="20"/>
      <c r="C52" s="20"/>
      <c r="D52" s="9"/>
      <c r="E52" s="9"/>
      <c r="F52" s="9"/>
      <c r="G52" s="9"/>
      <c r="H52" s="9"/>
      <c r="I52" s="9"/>
      <c r="J52" s="15"/>
      <c r="K52" s="9"/>
      <c r="L52" s="13"/>
      <c r="M52" s="8" t="str">
        <f>'MS на 16 игры'!P17</f>
        <v xml:space="preserve">Наумов Эдуард </v>
      </c>
      <c r="N52" s="9"/>
      <c r="O52" s="9"/>
      <c r="P52" s="9"/>
      <c r="Q52" s="13"/>
      <c r="R52" s="8" t="str">
        <f>'MS на 16 игры'!Q27</f>
        <v>Солнцев Евгений</v>
      </c>
      <c r="S52" s="4"/>
      <c r="T52" s="9"/>
      <c r="U52" s="3"/>
      <c r="V52" s="47" t="s">
        <v>78</v>
      </c>
      <c r="W52" s="23"/>
      <c r="X52" s="9"/>
      <c r="Y52" s="9"/>
      <c r="Z52" s="9"/>
      <c r="AA52" s="20">
        <v>5</v>
      </c>
      <c r="AB52" s="20"/>
      <c r="AC52" s="4"/>
    </row>
    <row r="53" spans="1:29">
      <c r="A53" s="20"/>
      <c r="B53" s="21">
        <v>7</v>
      </c>
      <c r="C53" s="22" t="str">
        <f>VLOOKUP(B53,'MS на 16 список'!A1:C47,2,FALSE)</f>
        <v>Елькин Дмитрий</v>
      </c>
      <c r="D53" s="9"/>
      <c r="E53" s="9"/>
      <c r="F53" s="9"/>
      <c r="G53" s="9"/>
      <c r="H53" s="9"/>
      <c r="I53" s="9"/>
      <c r="J53" s="15"/>
      <c r="K53" s="9"/>
      <c r="L53" s="9"/>
      <c r="M53" s="9"/>
      <c r="N53" s="9"/>
      <c r="O53" s="9"/>
      <c r="P53" s="9"/>
      <c r="Q53" s="9"/>
      <c r="R53" s="9"/>
      <c r="S53" s="4"/>
      <c r="U53" s="3"/>
      <c r="V53" s="48"/>
      <c r="W53" s="24"/>
      <c r="X53" s="15"/>
      <c r="Y53" s="15"/>
      <c r="Z53" s="9"/>
      <c r="AA53" s="21"/>
      <c r="AB53" s="22" t="str">
        <f>'MS на 16 игры'!P20</f>
        <v>Сурин Михаил</v>
      </c>
      <c r="AC53" s="4"/>
    </row>
    <row r="54" spans="1:29" ht="15.75" thickBot="1">
      <c r="A54" s="20"/>
      <c r="B54" s="49" t="s">
        <v>22</v>
      </c>
      <c r="C54" s="23"/>
      <c r="D54" s="9"/>
      <c r="E54" s="9"/>
      <c r="F54" s="9"/>
      <c r="G54" s="9"/>
      <c r="H54" s="9"/>
      <c r="I54" s="9"/>
      <c r="J54" s="15"/>
      <c r="K54" s="9"/>
      <c r="L54" s="9"/>
      <c r="M54" s="9"/>
      <c r="N54" s="9"/>
      <c r="O54" s="9"/>
      <c r="P54" s="9"/>
      <c r="Q54" s="9"/>
      <c r="R54" s="9"/>
      <c r="S54" s="4"/>
      <c r="U54" s="3"/>
      <c r="V54" s="25" t="s">
        <v>26</v>
      </c>
      <c r="W54" s="26" t="str">
        <f>'MS на 16 игры'!Q15</f>
        <v>Сурин Михаил</v>
      </c>
      <c r="X54" s="9"/>
      <c r="Y54" s="15"/>
      <c r="Z54" s="15"/>
      <c r="AA54" s="47" t="s">
        <v>80</v>
      </c>
      <c r="AB54" s="23" t="str">
        <f>'MS на 16 игры'!R20</f>
        <v>16-30 - -</v>
      </c>
      <c r="AC54" s="4"/>
    </row>
    <row r="55" spans="1:29">
      <c r="A55" s="20"/>
      <c r="B55" s="49"/>
      <c r="C55" s="24"/>
      <c r="D55" s="15"/>
      <c r="E55" s="15"/>
      <c r="F55" s="9"/>
      <c r="G55" s="9"/>
      <c r="H55" s="9"/>
      <c r="I55" s="9"/>
      <c r="J55" s="15"/>
      <c r="K55" s="9"/>
      <c r="L55" s="9"/>
      <c r="M55" s="9"/>
      <c r="N55" s="9"/>
      <c r="O55" s="9"/>
      <c r="P55" s="9"/>
      <c r="Q55" s="9"/>
      <c r="R55" s="9"/>
      <c r="S55" s="4"/>
      <c r="U55" s="3"/>
      <c r="V55" s="21" t="s">
        <v>25</v>
      </c>
      <c r="W55" s="22" t="str">
        <f>'MS на 16 игры'!Q16</f>
        <v>Кузнецов Артем</v>
      </c>
      <c r="X55" s="9"/>
      <c r="Y55" s="15"/>
      <c r="Z55" s="9"/>
      <c r="AA55" s="48"/>
      <c r="AB55" s="24" t="str">
        <f>'MS на 16 игры'!R21</f>
        <v>30-23 - -</v>
      </c>
      <c r="AC55" s="4"/>
    </row>
    <row r="56" spans="1:29" ht="15.75" thickBot="1">
      <c r="A56" s="20"/>
      <c r="B56" s="25">
        <v>10</v>
      </c>
      <c r="C56" s="26" t="str">
        <f>VLOOKUP(B56,'MS на 16 список'!A1:C47,2,FALSE)</f>
        <v>Дорохов Иван</v>
      </c>
      <c r="D56" s="9"/>
      <c r="E56" s="15"/>
      <c r="F56" s="9"/>
      <c r="G56" s="9"/>
      <c r="H56" s="9"/>
      <c r="I56" s="9"/>
      <c r="J56" s="15"/>
      <c r="K56" s="9"/>
      <c r="L56" s="9"/>
      <c r="M56" s="9"/>
      <c r="N56" s="9"/>
      <c r="O56" s="9"/>
      <c r="P56" s="9"/>
      <c r="Q56" s="9"/>
      <c r="R56" s="9"/>
      <c r="S56" s="4"/>
      <c r="U56" s="3"/>
      <c r="V56" s="47" t="s">
        <v>79</v>
      </c>
      <c r="W56" s="23"/>
      <c r="X56" s="15"/>
      <c r="Y56" s="15"/>
      <c r="Z56" s="9"/>
      <c r="AA56" s="25"/>
      <c r="AB56" s="26" t="str">
        <f>'MS на 16 игры'!P21</f>
        <v>Кузнецов Артем</v>
      </c>
      <c r="AC56" s="4"/>
    </row>
    <row r="57" spans="1:29">
      <c r="A57" s="20"/>
      <c r="B57" s="20"/>
      <c r="C57" s="20"/>
      <c r="D57" s="9"/>
      <c r="E57" s="15"/>
      <c r="F57" s="9"/>
      <c r="G57" s="12"/>
      <c r="H57" s="7" t="str">
        <f>'MS на 16 игры'!P8</f>
        <v>Елькин Дмитрий</v>
      </c>
      <c r="I57" s="9"/>
      <c r="J57" s="15"/>
      <c r="K57" s="9"/>
      <c r="L57" s="9"/>
      <c r="M57" s="9"/>
      <c r="N57" s="9"/>
      <c r="O57" s="9"/>
      <c r="P57" s="9"/>
      <c r="Q57" s="9"/>
      <c r="R57" s="9"/>
      <c r="S57" s="4"/>
      <c r="U57" s="3"/>
      <c r="V57" s="48"/>
      <c r="W57" s="24"/>
      <c r="X57" s="9"/>
      <c r="Y57" s="9"/>
      <c r="Z57" s="9"/>
      <c r="AA57" s="20"/>
      <c r="AB57" s="20"/>
      <c r="AC57" s="4"/>
    </row>
    <row r="58" spans="1:29" ht="15.75" thickBot="1">
      <c r="A58" s="20"/>
      <c r="B58" s="20"/>
      <c r="C58" s="20"/>
      <c r="D58" s="9"/>
      <c r="E58" s="15"/>
      <c r="F58" s="15"/>
      <c r="G58" s="50" t="s">
        <v>27</v>
      </c>
      <c r="H58" s="10" t="str">
        <f>'MS на 16 игры'!R8</f>
        <v>30-28 - -</v>
      </c>
      <c r="I58" s="15"/>
      <c r="J58" s="15"/>
      <c r="K58" s="9"/>
      <c r="L58" s="9"/>
      <c r="M58" s="9"/>
      <c r="N58" s="9"/>
      <c r="O58" s="9"/>
      <c r="P58" s="9"/>
      <c r="Q58" s="9"/>
      <c r="R58" s="9"/>
      <c r="S58" s="4"/>
      <c r="U58" s="3"/>
      <c r="V58" s="25" t="s">
        <v>27</v>
      </c>
      <c r="W58" s="26" t="str">
        <f>'MS на 16 игры'!Q17</f>
        <v>Елькин Дмитрий</v>
      </c>
      <c r="X58" s="9"/>
      <c r="Y58" s="9"/>
      <c r="Z58" s="9"/>
      <c r="AA58" s="20">
        <v>7</v>
      </c>
      <c r="AB58" s="20"/>
      <c r="AC58" s="4"/>
    </row>
    <row r="59" spans="1:29">
      <c r="A59" s="20"/>
      <c r="B59" s="20"/>
      <c r="C59" s="20"/>
      <c r="D59" s="9"/>
      <c r="E59" s="15"/>
      <c r="F59" s="9"/>
      <c r="G59" s="50"/>
      <c r="H59" s="11" t="str">
        <f>'MS на 16 игры'!R9</f>
        <v>-30 - -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4"/>
      <c r="U59" s="3"/>
      <c r="V59" s="20"/>
      <c r="W59" s="20"/>
      <c r="X59" s="9"/>
      <c r="Y59" s="9"/>
      <c r="Z59" s="9"/>
      <c r="AA59" s="21" t="s">
        <v>78</v>
      </c>
      <c r="AB59" s="22" t="str">
        <f>'MS на 16 игры'!Q20</f>
        <v>Сажин Илья</v>
      </c>
      <c r="AC59" s="4"/>
    </row>
    <row r="60" spans="1:29" ht="15.75" thickBot="1">
      <c r="A60" s="20"/>
      <c r="B60" s="20"/>
      <c r="C60" s="20"/>
      <c r="D60" s="9"/>
      <c r="E60" s="15"/>
      <c r="F60" s="9"/>
      <c r="G60" s="13"/>
      <c r="H60" s="8" t="str">
        <f>'MS на 16 игры'!P9</f>
        <v xml:space="preserve">Наумов Эдуард 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4"/>
      <c r="U60" s="3"/>
      <c r="V60" s="20"/>
      <c r="W60" s="20"/>
      <c r="X60" s="9"/>
      <c r="Y60" s="9"/>
      <c r="Z60" s="9"/>
      <c r="AA60" s="47" t="s">
        <v>81</v>
      </c>
      <c r="AB60" s="23"/>
      <c r="AC60" s="4"/>
    </row>
    <row r="61" spans="1:29">
      <c r="A61" s="20"/>
      <c r="B61" s="21">
        <v>15</v>
      </c>
      <c r="C61" s="22" t="e">
        <f>VLOOKUP(B61,'MS на 16 список'!A1:C47,2,FALSE)</f>
        <v>#N/A</v>
      </c>
      <c r="D61" s="9"/>
      <c r="E61" s="15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4"/>
      <c r="U61" s="3"/>
      <c r="V61" s="20"/>
      <c r="W61" s="20"/>
      <c r="X61" s="9"/>
      <c r="Y61" s="9"/>
      <c r="Z61" s="9"/>
      <c r="AA61" s="48"/>
      <c r="AB61" s="24"/>
      <c r="AC61" s="4"/>
    </row>
    <row r="62" spans="1:29" ht="15.75" thickBot="1">
      <c r="A62" s="20"/>
      <c r="B62" s="49" t="s">
        <v>23</v>
      </c>
      <c r="C62" s="23"/>
      <c r="D62" s="15"/>
      <c r="E62" s="15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4"/>
      <c r="U62" s="3"/>
      <c r="V62" s="20"/>
      <c r="W62" s="20"/>
      <c r="X62" s="9"/>
      <c r="Y62" s="9"/>
      <c r="Z62" s="9"/>
      <c r="AA62" s="25" t="s">
        <v>79</v>
      </c>
      <c r="AB62" s="26" t="str">
        <f>'MS на 16 игры'!Q21</f>
        <v>Елькин Дмитрий</v>
      </c>
      <c r="AC62" s="4"/>
    </row>
    <row r="63" spans="1:29" ht="15.75" thickBot="1">
      <c r="A63" s="20"/>
      <c r="B63" s="49"/>
      <c r="C63" s="24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4"/>
      <c r="U63" s="5"/>
      <c r="V63" s="28"/>
      <c r="W63" s="28"/>
      <c r="X63" s="16"/>
      <c r="Y63" s="16"/>
      <c r="Z63" s="16"/>
      <c r="AA63" s="28"/>
      <c r="AB63" s="28"/>
      <c r="AC63" s="6"/>
    </row>
    <row r="64" spans="1:29" ht="15.75" thickBot="1">
      <c r="A64" s="20"/>
      <c r="B64" s="25">
        <v>2</v>
      </c>
      <c r="C64" s="26" t="str">
        <f>VLOOKUP(B64,'MS на 16 список'!A1:C47,2,FALSE)</f>
        <v xml:space="preserve">Наумов Эдуард 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4"/>
    </row>
    <row r="65" spans="1:19">
      <c r="A65" s="20"/>
      <c r="B65" s="20"/>
      <c r="C65" s="20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4"/>
    </row>
    <row r="66" spans="1:19">
      <c r="A66" s="20"/>
      <c r="B66" s="20"/>
      <c r="C66" s="20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4"/>
    </row>
    <row r="67" spans="1:19" ht="15.75" thickBot="1">
      <c r="A67" s="28"/>
      <c r="B67" s="28"/>
      <c r="C67" s="28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6"/>
    </row>
  </sheetData>
  <mergeCells count="32">
    <mergeCell ref="AA54:AA55"/>
    <mergeCell ref="V56:V57"/>
    <mergeCell ref="G58:G59"/>
    <mergeCell ref="AA60:AA61"/>
    <mergeCell ref="L50:L51"/>
    <mergeCell ref="Q50:Q51"/>
    <mergeCell ref="B38:B39"/>
    <mergeCell ref="G42:G43"/>
    <mergeCell ref="B46:B47"/>
    <mergeCell ref="B62:B63"/>
    <mergeCell ref="V52:V53"/>
    <mergeCell ref="B54:B55"/>
    <mergeCell ref="B22:B23"/>
    <mergeCell ref="G26:G27"/>
    <mergeCell ref="V26:V27"/>
    <mergeCell ref="Q34:Q35"/>
    <mergeCell ref="AA28:AA29"/>
    <mergeCell ref="B30:B31"/>
    <mergeCell ref="V30:V31"/>
    <mergeCell ref="AA35:AA36"/>
    <mergeCell ref="V13:V14"/>
    <mergeCell ref="B14:B15"/>
    <mergeCell ref="AA15:AA16"/>
    <mergeCell ref="V17:V18"/>
    <mergeCell ref="AF17:AF18"/>
    <mergeCell ref="L18:L19"/>
    <mergeCell ref="AF11:AF12"/>
    <mergeCell ref="V5:V6"/>
    <mergeCell ref="B6:B7"/>
    <mergeCell ref="AA7:AA8"/>
    <mergeCell ref="V9:V10"/>
    <mergeCell ref="G10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3"/>
  <sheetViews>
    <sheetView topLeftCell="A13" workbookViewId="0">
      <selection activeCell="H29" sqref="H29"/>
    </sheetView>
  </sheetViews>
  <sheetFormatPr defaultRowHeight="15"/>
  <cols>
    <col min="1" max="1" width="2" style="33" bestFit="1" customWidth="1"/>
    <col min="2" max="2" width="3" bestFit="1" customWidth="1"/>
    <col min="3" max="3" width="20.140625" style="30" bestFit="1" customWidth="1"/>
    <col min="4" max="4" width="1.7109375" style="30" bestFit="1" customWidth="1"/>
    <col min="5" max="5" width="20.42578125" style="30" bestFit="1" customWidth="1"/>
    <col min="6" max="6" width="3" style="34" bestFit="1" customWidth="1"/>
    <col min="7" max="7" width="3.85546875" style="34" bestFit="1" customWidth="1"/>
    <col min="8" max="9" width="4" style="35" bestFit="1" customWidth="1"/>
    <col min="10" max="10" width="3" style="36" bestFit="1" customWidth="1"/>
    <col min="11" max="11" width="3.85546875" style="36" bestFit="1" customWidth="1"/>
    <col min="12" max="12" width="2" hidden="1" customWidth="1"/>
    <col min="13" max="15" width="2.7109375" hidden="1" customWidth="1"/>
    <col min="16" max="16" width="18.5703125" hidden="1" customWidth="1"/>
    <col min="17" max="17" width="20.28515625" hidden="1" customWidth="1"/>
    <col min="18" max="18" width="17.28515625" hidden="1" customWidth="1"/>
  </cols>
  <sheetData>
    <row r="1" spans="1:18">
      <c r="F1" s="34">
        <v>1</v>
      </c>
      <c r="G1" s="34" t="s">
        <v>181</v>
      </c>
      <c r="H1" s="35">
        <v>2</v>
      </c>
      <c r="I1" s="35" t="s">
        <v>181</v>
      </c>
      <c r="J1" s="36">
        <v>3</v>
      </c>
      <c r="K1" s="36" t="s">
        <v>181</v>
      </c>
      <c r="P1" t="s">
        <v>180</v>
      </c>
      <c r="Q1" t="s">
        <v>182</v>
      </c>
      <c r="R1" t="s">
        <v>183</v>
      </c>
    </row>
    <row r="2" spans="1:18">
      <c r="A2" s="51" t="s">
        <v>165</v>
      </c>
      <c r="B2">
        <v>1</v>
      </c>
      <c r="C2" s="34" t="str">
        <f>'MS на 16 таблица'!C5</f>
        <v>Пирогов Владимир</v>
      </c>
      <c r="D2" s="30" t="s">
        <v>161</v>
      </c>
      <c r="E2" s="30" t="e">
        <f>'MS на 16 таблица'!C8</f>
        <v>#N/A</v>
      </c>
      <c r="F2" s="34">
        <v>30</v>
      </c>
      <c r="L2">
        <f>IF(F2-G2=0,0,IF(F2-G2&gt;0,1,-1))</f>
        <v>1</v>
      </c>
      <c r="M2">
        <f>IF(H2-I2=0,0,IF(H2-I2&gt;0,1,-1))</f>
        <v>0</v>
      </c>
      <c r="N2">
        <f>IF(J2-K2=0,0,IF(J2-K2&gt;0,1,-1))</f>
        <v>0</v>
      </c>
      <c r="O2">
        <f>SUM(L2:N2)</f>
        <v>1</v>
      </c>
      <c r="P2" t="str">
        <f>IF(O2=0,0,IF(O2&gt;0,C2,E2))</f>
        <v>Пирогов Владимир</v>
      </c>
      <c r="Q2" t="e">
        <f>IF(O2=0,0,IF(O2&gt;0,E2,C2))</f>
        <v>#N/A</v>
      </c>
      <c r="R2" t="str">
        <f t="shared" ref="R2:R30" si="0">CONCATENATE(F2,"-",G2," ",H2,"-",I2," ",J2,"-",K2)</f>
        <v>30- - -</v>
      </c>
    </row>
    <row r="3" spans="1:18">
      <c r="A3" s="51"/>
      <c r="B3">
        <v>2</v>
      </c>
      <c r="C3" s="34" t="str">
        <f>'MS на 16 таблица'!C13</f>
        <v>Малышкин Дмитрий</v>
      </c>
      <c r="D3" s="30" t="s">
        <v>161</v>
      </c>
      <c r="E3" s="30" t="str">
        <f>'MS на 16 таблица'!C16</f>
        <v>Сажин Илья</v>
      </c>
      <c r="F3" s="34">
        <v>9</v>
      </c>
      <c r="G3" s="34">
        <v>30</v>
      </c>
      <c r="L3">
        <f t="shared" ref="L3:L33" si="1">IF(F3-G3=0,0,IF(F3-G3&gt;0,1,-1))</f>
        <v>-1</v>
      </c>
      <c r="M3">
        <f t="shared" ref="M3:M33" si="2">IF(H3-I3=0,0,IF(H3-I3&gt;0,1,-1))</f>
        <v>0</v>
      </c>
      <c r="N3">
        <f t="shared" ref="N3:N33" si="3">IF(J3-K3=0,0,IF(J3-K3&gt;0,1,-1))</f>
        <v>0</v>
      </c>
      <c r="O3">
        <f t="shared" ref="O3:O33" si="4">SUM(L3:N3)</f>
        <v>-1</v>
      </c>
      <c r="P3" t="str">
        <f t="shared" ref="P3:P33" si="5">IF(O3=0,0,IF(O3&gt;0,C3,E3))</f>
        <v>Сажин Илья</v>
      </c>
      <c r="Q3" t="str">
        <f t="shared" ref="Q3:Q33" si="6">IF(O3=0,0,IF(O3&gt;0,E3,C3))</f>
        <v>Малышкин Дмитрий</v>
      </c>
      <c r="R3" t="str">
        <f t="shared" si="0"/>
        <v>9-30 - -</v>
      </c>
    </row>
    <row r="4" spans="1:18">
      <c r="A4" s="51"/>
      <c r="B4">
        <v>3</v>
      </c>
      <c r="C4" s="34" t="str">
        <f>'MS на 16 таблица'!C21</f>
        <v>Коптяев Дмитрий</v>
      </c>
      <c r="D4" s="30" t="s">
        <v>161</v>
      </c>
      <c r="E4" s="30" t="str">
        <f>'MS на 16 таблица'!C24</f>
        <v>Сурин Михаил</v>
      </c>
      <c r="F4" s="34">
        <v>13</v>
      </c>
      <c r="G4" s="34">
        <v>30</v>
      </c>
      <c r="L4">
        <f t="shared" si="1"/>
        <v>-1</v>
      </c>
      <c r="M4">
        <f t="shared" si="2"/>
        <v>0</v>
      </c>
      <c r="N4">
        <f t="shared" si="3"/>
        <v>0</v>
      </c>
      <c r="O4">
        <f t="shared" si="4"/>
        <v>-1</v>
      </c>
      <c r="P4" t="str">
        <f t="shared" si="5"/>
        <v>Сурин Михаил</v>
      </c>
      <c r="Q4" t="str">
        <f t="shared" si="6"/>
        <v>Коптяев Дмитрий</v>
      </c>
      <c r="R4" t="str">
        <f t="shared" si="0"/>
        <v>13-30 - -</v>
      </c>
    </row>
    <row r="5" spans="1:18">
      <c r="A5" s="51"/>
      <c r="B5">
        <v>4</v>
      </c>
      <c r="C5" s="34" t="e">
        <f>'MS на 16 таблица'!C29</f>
        <v>#N/A</v>
      </c>
      <c r="D5" s="30" t="s">
        <v>161</v>
      </c>
      <c r="E5" s="30" t="str">
        <f>'MS на 16 таблица'!C32</f>
        <v>Рубцов Алексей</v>
      </c>
      <c r="G5" s="34">
        <v>30</v>
      </c>
      <c r="L5">
        <f t="shared" si="1"/>
        <v>-1</v>
      </c>
      <c r="M5">
        <f t="shared" si="2"/>
        <v>0</v>
      </c>
      <c r="N5">
        <f t="shared" si="3"/>
        <v>0</v>
      </c>
      <c r="O5">
        <f t="shared" si="4"/>
        <v>-1</v>
      </c>
      <c r="P5" t="str">
        <f t="shared" si="5"/>
        <v>Рубцов Алексей</v>
      </c>
      <c r="Q5" t="e">
        <f t="shared" si="6"/>
        <v>#N/A</v>
      </c>
      <c r="R5" t="str">
        <f t="shared" si="0"/>
        <v>-30 - -</v>
      </c>
    </row>
    <row r="6" spans="1:18">
      <c r="A6" s="51"/>
      <c r="B6">
        <v>5</v>
      </c>
      <c r="C6" s="34" t="str">
        <f>'MS на 16 таблица'!C37</f>
        <v>Солнцев Евгений</v>
      </c>
      <c r="D6" s="30" t="s">
        <v>161</v>
      </c>
      <c r="E6" s="30" t="e">
        <f>'MS на 16 таблица'!C40</f>
        <v>#N/A</v>
      </c>
      <c r="F6" s="34">
        <v>30</v>
      </c>
      <c r="L6">
        <f t="shared" si="1"/>
        <v>1</v>
      </c>
      <c r="M6">
        <f t="shared" si="2"/>
        <v>0</v>
      </c>
      <c r="N6">
        <f t="shared" si="3"/>
        <v>0</v>
      </c>
      <c r="O6">
        <f t="shared" si="4"/>
        <v>1</v>
      </c>
      <c r="P6" t="str">
        <f t="shared" si="5"/>
        <v>Солнцев Евгений</v>
      </c>
      <c r="Q6" t="e">
        <f t="shared" si="6"/>
        <v>#N/A</v>
      </c>
      <c r="R6" t="str">
        <f t="shared" si="0"/>
        <v>30- - -</v>
      </c>
    </row>
    <row r="7" spans="1:18">
      <c r="A7" s="51"/>
      <c r="B7">
        <v>6</v>
      </c>
      <c r="C7" s="34" t="str">
        <f>'MS на 16 таблица'!C45</f>
        <v>Кузнецов Артем</v>
      </c>
      <c r="D7" s="30" t="s">
        <v>161</v>
      </c>
      <c r="E7" s="30" t="str">
        <f>'MS на 16 таблица'!C48</f>
        <v>Изъюров Константин</v>
      </c>
      <c r="F7" s="34">
        <v>30</v>
      </c>
      <c r="G7" s="34">
        <v>20</v>
      </c>
      <c r="L7">
        <f t="shared" si="1"/>
        <v>1</v>
      </c>
      <c r="M7">
        <f t="shared" si="2"/>
        <v>0</v>
      </c>
      <c r="N7">
        <f t="shared" si="3"/>
        <v>0</v>
      </c>
      <c r="O7">
        <f t="shared" si="4"/>
        <v>1</v>
      </c>
      <c r="P7" t="str">
        <f t="shared" si="5"/>
        <v>Кузнецов Артем</v>
      </c>
      <c r="Q7" t="str">
        <f t="shared" si="6"/>
        <v>Изъюров Константин</v>
      </c>
      <c r="R7" t="str">
        <f t="shared" si="0"/>
        <v>30-20 - -</v>
      </c>
    </row>
    <row r="8" spans="1:18">
      <c r="A8" s="51"/>
      <c r="B8">
        <v>7</v>
      </c>
      <c r="C8" s="34" t="str">
        <f>'MS на 16 таблица'!C53</f>
        <v>Елькин Дмитрий</v>
      </c>
      <c r="D8" s="30" t="s">
        <v>161</v>
      </c>
      <c r="E8" s="30" t="str">
        <f>'MS на 16 таблица'!C56</f>
        <v>Дорохов Иван</v>
      </c>
      <c r="F8" s="34">
        <v>30</v>
      </c>
      <c r="G8" s="34">
        <v>28</v>
      </c>
      <c r="L8">
        <f t="shared" si="1"/>
        <v>1</v>
      </c>
      <c r="M8">
        <f t="shared" si="2"/>
        <v>0</v>
      </c>
      <c r="N8">
        <f t="shared" si="3"/>
        <v>0</v>
      </c>
      <c r="O8">
        <f t="shared" si="4"/>
        <v>1</v>
      </c>
      <c r="P8" t="str">
        <f t="shared" si="5"/>
        <v>Елькин Дмитрий</v>
      </c>
      <c r="Q8" t="str">
        <f t="shared" si="6"/>
        <v>Дорохов Иван</v>
      </c>
      <c r="R8" t="str">
        <f t="shared" si="0"/>
        <v>30-28 - -</v>
      </c>
    </row>
    <row r="9" spans="1:18">
      <c r="A9" s="51"/>
      <c r="B9">
        <v>8</v>
      </c>
      <c r="C9" s="34" t="e">
        <f>'MS на 16 таблица'!C61</f>
        <v>#N/A</v>
      </c>
      <c r="D9" s="30" t="s">
        <v>161</v>
      </c>
      <c r="E9" s="30" t="str">
        <f>'MS на 16 таблица'!C64</f>
        <v xml:space="preserve">Наумов Эдуард </v>
      </c>
      <c r="G9" s="34">
        <v>30</v>
      </c>
      <c r="L9">
        <f t="shared" si="1"/>
        <v>-1</v>
      </c>
      <c r="M9">
        <f t="shared" si="2"/>
        <v>0</v>
      </c>
      <c r="N9">
        <f t="shared" si="3"/>
        <v>0</v>
      </c>
      <c r="O9">
        <f t="shared" si="4"/>
        <v>-1</v>
      </c>
      <c r="P9" t="str">
        <f t="shared" si="5"/>
        <v xml:space="preserve">Наумов Эдуард </v>
      </c>
      <c r="Q9" t="e">
        <f t="shared" si="6"/>
        <v>#N/A</v>
      </c>
      <c r="R9" t="str">
        <f t="shared" si="0"/>
        <v>-30 - -</v>
      </c>
    </row>
    <row r="10" spans="1:18">
      <c r="A10" s="51" t="s">
        <v>166</v>
      </c>
      <c r="B10">
        <v>1</v>
      </c>
      <c r="C10" s="34" t="e">
        <f>'MS на 16 таблица'!W4</f>
        <v>#N/A</v>
      </c>
      <c r="D10" s="30" t="s">
        <v>161</v>
      </c>
      <c r="E10" s="30" t="str">
        <f>'MS на 16 таблица'!W7</f>
        <v>Малышкин Дмитрий</v>
      </c>
      <c r="G10" s="34">
        <v>30</v>
      </c>
      <c r="L10">
        <f t="shared" si="1"/>
        <v>-1</v>
      </c>
      <c r="M10">
        <f t="shared" si="2"/>
        <v>0</v>
      </c>
      <c r="N10">
        <f t="shared" si="3"/>
        <v>0</v>
      </c>
      <c r="O10">
        <f t="shared" si="4"/>
        <v>-1</v>
      </c>
      <c r="P10" t="str">
        <f t="shared" si="5"/>
        <v>Малышкин Дмитрий</v>
      </c>
      <c r="Q10" t="e">
        <f t="shared" si="6"/>
        <v>#N/A</v>
      </c>
      <c r="R10" t="str">
        <f t="shared" si="0"/>
        <v>-30 - -</v>
      </c>
    </row>
    <row r="11" spans="1:18">
      <c r="A11" s="51"/>
      <c r="B11">
        <v>2</v>
      </c>
      <c r="C11" s="34" t="str">
        <f>'MS на 16 таблица'!W8</f>
        <v>Коптяев Дмитрий</v>
      </c>
      <c r="D11" s="30" t="s">
        <v>161</v>
      </c>
      <c r="E11" s="30" t="e">
        <f>'MS на 16 таблица'!W11</f>
        <v>#N/A</v>
      </c>
      <c r="F11" s="34">
        <v>30</v>
      </c>
      <c r="L11">
        <f t="shared" si="1"/>
        <v>1</v>
      </c>
      <c r="M11">
        <f t="shared" si="2"/>
        <v>0</v>
      </c>
      <c r="N11">
        <f t="shared" si="3"/>
        <v>0</v>
      </c>
      <c r="O11">
        <f t="shared" si="4"/>
        <v>1</v>
      </c>
      <c r="P11" t="str">
        <f t="shared" si="5"/>
        <v>Коптяев Дмитрий</v>
      </c>
      <c r="Q11" t="e">
        <f t="shared" si="6"/>
        <v>#N/A</v>
      </c>
      <c r="R11" t="str">
        <f t="shared" si="0"/>
        <v>30- - -</v>
      </c>
    </row>
    <row r="12" spans="1:18">
      <c r="A12" s="51"/>
      <c r="B12">
        <v>3</v>
      </c>
      <c r="C12" s="34" t="e">
        <f>'MS на 16 таблица'!W12</f>
        <v>#N/A</v>
      </c>
      <c r="D12" s="30" t="s">
        <v>161</v>
      </c>
      <c r="E12" s="30" t="str">
        <f>'MS на 16 таблица'!W15</f>
        <v>Изъюров Константин</v>
      </c>
      <c r="G12" s="34">
        <v>30</v>
      </c>
      <c r="L12">
        <f t="shared" si="1"/>
        <v>-1</v>
      </c>
      <c r="M12">
        <f t="shared" si="2"/>
        <v>0</v>
      </c>
      <c r="N12">
        <f t="shared" si="3"/>
        <v>0</v>
      </c>
      <c r="O12">
        <f t="shared" si="4"/>
        <v>-1</v>
      </c>
      <c r="P12" t="str">
        <f t="shared" si="5"/>
        <v>Изъюров Константин</v>
      </c>
      <c r="Q12" t="e">
        <f t="shared" si="6"/>
        <v>#N/A</v>
      </c>
      <c r="R12" t="str">
        <f t="shared" si="0"/>
        <v>-30 - -</v>
      </c>
    </row>
    <row r="13" spans="1:18">
      <c r="A13" s="51"/>
      <c r="B13">
        <v>4</v>
      </c>
      <c r="C13" s="34" t="str">
        <f>'MS на 16 таблица'!W16</f>
        <v>Дорохов Иван</v>
      </c>
      <c r="D13" s="30" t="s">
        <v>161</v>
      </c>
      <c r="E13" s="30" t="e">
        <f>'MS на 16 таблица'!W19</f>
        <v>#N/A</v>
      </c>
      <c r="F13" s="34">
        <v>30</v>
      </c>
      <c r="L13">
        <f t="shared" si="1"/>
        <v>1</v>
      </c>
      <c r="M13">
        <f t="shared" si="2"/>
        <v>0</v>
      </c>
      <c r="N13">
        <f t="shared" si="3"/>
        <v>0</v>
      </c>
      <c r="O13">
        <f t="shared" si="4"/>
        <v>1</v>
      </c>
      <c r="P13" t="str">
        <f t="shared" si="5"/>
        <v>Дорохов Иван</v>
      </c>
      <c r="Q13" t="e">
        <f t="shared" si="6"/>
        <v>#N/A</v>
      </c>
      <c r="R13" t="str">
        <f t="shared" si="0"/>
        <v>30- - -</v>
      </c>
    </row>
    <row r="14" spans="1:18">
      <c r="A14" s="51" t="s">
        <v>162</v>
      </c>
      <c r="B14">
        <v>1</v>
      </c>
      <c r="C14" s="34" t="str">
        <f>'MS на 16 таблица'!H9</f>
        <v>Пирогов Владимир</v>
      </c>
      <c r="D14" s="30" t="s">
        <v>161</v>
      </c>
      <c r="E14" s="30" t="str">
        <f>'MS на 16 таблица'!H12</f>
        <v>Сажин Илья</v>
      </c>
      <c r="F14" s="34">
        <v>30</v>
      </c>
      <c r="G14" s="34">
        <v>4</v>
      </c>
      <c r="L14">
        <f t="shared" si="1"/>
        <v>1</v>
      </c>
      <c r="M14">
        <f t="shared" si="2"/>
        <v>0</v>
      </c>
      <c r="N14">
        <f t="shared" si="3"/>
        <v>0</v>
      </c>
      <c r="O14">
        <f t="shared" si="4"/>
        <v>1</v>
      </c>
      <c r="P14" t="str">
        <f t="shared" si="5"/>
        <v>Пирогов Владимир</v>
      </c>
      <c r="Q14" t="str">
        <f t="shared" si="6"/>
        <v>Сажин Илья</v>
      </c>
      <c r="R14" t="str">
        <f t="shared" si="0"/>
        <v>30-4 - -</v>
      </c>
    </row>
    <row r="15" spans="1:18">
      <c r="A15" s="51"/>
      <c r="B15">
        <v>2</v>
      </c>
      <c r="C15" s="34" t="str">
        <f>'MS на 16 таблица'!H25</f>
        <v>Сурин Михаил</v>
      </c>
      <c r="D15" s="30" t="s">
        <v>161</v>
      </c>
      <c r="E15" s="30" t="str">
        <f>'MS на 16 таблица'!H28</f>
        <v>Рубцов Алексей</v>
      </c>
      <c r="F15" s="34">
        <v>15</v>
      </c>
      <c r="G15" s="34">
        <v>30</v>
      </c>
      <c r="L15">
        <f t="shared" si="1"/>
        <v>-1</v>
      </c>
      <c r="M15">
        <f t="shared" si="2"/>
        <v>0</v>
      </c>
      <c r="N15">
        <f t="shared" si="3"/>
        <v>0</v>
      </c>
      <c r="O15">
        <f t="shared" si="4"/>
        <v>-1</v>
      </c>
      <c r="P15" t="str">
        <f t="shared" si="5"/>
        <v>Рубцов Алексей</v>
      </c>
      <c r="Q15" t="str">
        <f t="shared" si="6"/>
        <v>Сурин Михаил</v>
      </c>
      <c r="R15" t="str">
        <f t="shared" si="0"/>
        <v>15-30 - -</v>
      </c>
    </row>
    <row r="16" spans="1:18">
      <c r="A16" s="51"/>
      <c r="B16">
        <v>3</v>
      </c>
      <c r="C16" s="34" t="str">
        <f>'MS на 16 таблица'!H41</f>
        <v>Солнцев Евгений</v>
      </c>
      <c r="D16" s="30" t="s">
        <v>161</v>
      </c>
      <c r="E16" s="30" t="str">
        <f>'MS на 16 таблица'!H44</f>
        <v>Кузнецов Артем</v>
      </c>
      <c r="F16" s="34">
        <v>30</v>
      </c>
      <c r="G16" s="34">
        <v>13</v>
      </c>
      <c r="L16">
        <f t="shared" si="1"/>
        <v>1</v>
      </c>
      <c r="M16">
        <f t="shared" si="2"/>
        <v>0</v>
      </c>
      <c r="N16">
        <f t="shared" si="3"/>
        <v>0</v>
      </c>
      <c r="O16">
        <f t="shared" si="4"/>
        <v>1</v>
      </c>
      <c r="P16" t="str">
        <f t="shared" si="5"/>
        <v>Солнцев Евгений</v>
      </c>
      <c r="Q16" t="str">
        <f t="shared" si="6"/>
        <v>Кузнецов Артем</v>
      </c>
      <c r="R16" t="str">
        <f t="shared" si="0"/>
        <v>30-13 - -</v>
      </c>
    </row>
    <row r="17" spans="1:18">
      <c r="A17" s="51"/>
      <c r="B17">
        <v>4</v>
      </c>
      <c r="C17" s="34" t="str">
        <f>'MS на 16 таблица'!H57</f>
        <v>Елькин Дмитрий</v>
      </c>
      <c r="D17" s="30" t="s">
        <v>161</v>
      </c>
      <c r="E17" s="30" t="str">
        <f>'MS на 16 таблица'!H60</f>
        <v xml:space="preserve">Наумов Эдуард </v>
      </c>
      <c r="F17" s="34">
        <v>9</v>
      </c>
      <c r="G17" s="34">
        <v>30</v>
      </c>
      <c r="L17">
        <f t="shared" si="1"/>
        <v>-1</v>
      </c>
      <c r="M17">
        <f t="shared" si="2"/>
        <v>0</v>
      </c>
      <c r="N17">
        <f t="shared" si="3"/>
        <v>0</v>
      </c>
      <c r="O17">
        <f t="shared" si="4"/>
        <v>-1</v>
      </c>
      <c r="P17" t="str">
        <f t="shared" si="5"/>
        <v xml:space="preserve">Наумов Эдуард </v>
      </c>
      <c r="Q17" t="str">
        <f t="shared" si="6"/>
        <v>Елькин Дмитрий</v>
      </c>
      <c r="R17" t="str">
        <f t="shared" si="0"/>
        <v>9-30 - -</v>
      </c>
    </row>
    <row r="18" spans="1:18">
      <c r="A18" s="51" t="s">
        <v>169</v>
      </c>
      <c r="B18">
        <v>1</v>
      </c>
      <c r="C18" s="34" t="str">
        <f>'MS на 16 таблица'!AB6</f>
        <v>Малышкин Дмитрий</v>
      </c>
      <c r="D18" s="30" t="s">
        <v>161</v>
      </c>
      <c r="E18" s="30" t="str">
        <f>'MS на 16 таблица'!AB9</f>
        <v>Коптяев Дмитрий</v>
      </c>
      <c r="F18" s="34">
        <v>20</v>
      </c>
      <c r="G18" s="34">
        <v>30</v>
      </c>
      <c r="L18">
        <f t="shared" si="1"/>
        <v>-1</v>
      </c>
      <c r="M18">
        <f t="shared" si="2"/>
        <v>0</v>
      </c>
      <c r="N18">
        <f t="shared" si="3"/>
        <v>0</v>
      </c>
      <c r="O18">
        <f t="shared" si="4"/>
        <v>-1</v>
      </c>
      <c r="P18" t="str">
        <f t="shared" si="5"/>
        <v>Коптяев Дмитрий</v>
      </c>
      <c r="Q18" t="str">
        <f t="shared" si="6"/>
        <v>Малышкин Дмитрий</v>
      </c>
      <c r="R18" t="str">
        <f t="shared" si="0"/>
        <v>20-30 - -</v>
      </c>
    </row>
    <row r="19" spans="1:18">
      <c r="A19" s="51"/>
      <c r="B19">
        <v>2</v>
      </c>
      <c r="C19" s="34" t="str">
        <f>'MS на 16 таблица'!AB14</f>
        <v>Изъюров Константин</v>
      </c>
      <c r="D19" s="30" t="s">
        <v>161</v>
      </c>
      <c r="E19" s="30" t="str">
        <f>'MS на 16 таблица'!AB17</f>
        <v>Дорохов Иван</v>
      </c>
      <c r="F19" s="34">
        <v>30</v>
      </c>
      <c r="G19" s="34">
        <v>19</v>
      </c>
      <c r="L19">
        <f t="shared" si="1"/>
        <v>1</v>
      </c>
      <c r="M19">
        <f t="shared" si="2"/>
        <v>0</v>
      </c>
      <c r="N19">
        <f t="shared" si="3"/>
        <v>0</v>
      </c>
      <c r="O19">
        <f t="shared" si="4"/>
        <v>1</v>
      </c>
      <c r="P19" t="str">
        <f t="shared" si="5"/>
        <v>Изъюров Константин</v>
      </c>
      <c r="Q19" t="str">
        <f t="shared" si="6"/>
        <v>Дорохов Иван</v>
      </c>
      <c r="R19" t="str">
        <f t="shared" si="0"/>
        <v>30-19 - -</v>
      </c>
    </row>
    <row r="20" spans="1:18">
      <c r="A20" s="51" t="s">
        <v>170</v>
      </c>
      <c r="B20">
        <v>1</v>
      </c>
      <c r="C20" s="34" t="str">
        <f>'MS на 16 таблица'!W51</f>
        <v>Сажин Илья</v>
      </c>
      <c r="D20" s="30" t="s">
        <v>161</v>
      </c>
      <c r="E20" s="30" t="str">
        <f>'MS на 16 таблица'!W54</f>
        <v>Сурин Михаил</v>
      </c>
      <c r="F20" s="34">
        <v>16</v>
      </c>
      <c r="G20" s="34">
        <v>30</v>
      </c>
      <c r="L20">
        <f t="shared" si="1"/>
        <v>-1</v>
      </c>
      <c r="M20">
        <f t="shared" si="2"/>
        <v>0</v>
      </c>
      <c r="N20">
        <f t="shared" si="3"/>
        <v>0</v>
      </c>
      <c r="O20">
        <f t="shared" si="4"/>
        <v>-1</v>
      </c>
      <c r="P20" t="str">
        <f t="shared" si="5"/>
        <v>Сурин Михаил</v>
      </c>
      <c r="Q20" t="str">
        <f t="shared" si="6"/>
        <v>Сажин Илья</v>
      </c>
      <c r="R20" t="str">
        <f t="shared" si="0"/>
        <v>16-30 - -</v>
      </c>
    </row>
    <row r="21" spans="1:18">
      <c r="A21" s="51"/>
      <c r="B21">
        <v>2</v>
      </c>
      <c r="C21" s="34" t="str">
        <f>'MS на 16 таблица'!W55</f>
        <v>Кузнецов Артем</v>
      </c>
      <c r="D21" s="30" t="s">
        <v>161</v>
      </c>
      <c r="E21" s="30" t="str">
        <f>'MS на 16 таблица'!W58</f>
        <v>Елькин Дмитрий</v>
      </c>
      <c r="F21" s="34">
        <v>30</v>
      </c>
      <c r="G21" s="34">
        <v>23</v>
      </c>
      <c r="L21">
        <f t="shared" si="1"/>
        <v>1</v>
      </c>
      <c r="M21">
        <f t="shared" si="2"/>
        <v>0</v>
      </c>
      <c r="N21">
        <f t="shared" si="3"/>
        <v>0</v>
      </c>
      <c r="O21">
        <f t="shared" si="4"/>
        <v>1</v>
      </c>
      <c r="P21" t="str">
        <f t="shared" si="5"/>
        <v>Кузнецов Артем</v>
      </c>
      <c r="Q21" t="str">
        <f t="shared" si="6"/>
        <v>Елькин Дмитрий</v>
      </c>
      <c r="R21" t="str">
        <f t="shared" si="0"/>
        <v>30-23 - -</v>
      </c>
    </row>
    <row r="22" spans="1:18">
      <c r="A22" s="51" t="s">
        <v>172</v>
      </c>
      <c r="B22">
        <v>1</v>
      </c>
      <c r="C22" s="34" t="str">
        <f>'MS на 16 таблица'!AG10</f>
        <v>Коптяев Дмитрий</v>
      </c>
      <c r="D22" s="30" t="s">
        <v>161</v>
      </c>
      <c r="E22" s="30" t="str">
        <f>'MS на 16 таблица'!AG13</f>
        <v>Изъюров Константин</v>
      </c>
      <c r="F22" s="34">
        <v>28</v>
      </c>
      <c r="G22" s="34">
        <v>30</v>
      </c>
      <c r="L22">
        <f t="shared" si="1"/>
        <v>-1</v>
      </c>
      <c r="M22">
        <f t="shared" si="2"/>
        <v>0</v>
      </c>
      <c r="N22">
        <f t="shared" si="3"/>
        <v>0</v>
      </c>
      <c r="O22">
        <f t="shared" si="4"/>
        <v>-1</v>
      </c>
      <c r="P22" t="str">
        <f t="shared" si="5"/>
        <v>Изъюров Константин</v>
      </c>
      <c r="Q22" t="str">
        <f t="shared" si="6"/>
        <v>Коптяев Дмитрий</v>
      </c>
      <c r="R22" t="str">
        <f t="shared" si="0"/>
        <v>28-30 - -</v>
      </c>
    </row>
    <row r="23" spans="1:18">
      <c r="A23" s="51"/>
      <c r="B23">
        <v>2</v>
      </c>
      <c r="C23" s="34" t="str">
        <f>'MS на 16 таблица'!AG16</f>
        <v>Малышкин Дмитрий</v>
      </c>
      <c r="D23" s="30" t="s">
        <v>161</v>
      </c>
      <c r="E23" s="30" t="str">
        <f>'MS на 16 таблица'!AG19</f>
        <v>Дорохов Иван</v>
      </c>
      <c r="F23" s="34">
        <v>16</v>
      </c>
      <c r="G23" s="34">
        <v>30</v>
      </c>
      <c r="L23">
        <f t="shared" si="1"/>
        <v>-1</v>
      </c>
      <c r="M23">
        <f t="shared" si="2"/>
        <v>0</v>
      </c>
      <c r="N23">
        <f t="shared" si="3"/>
        <v>0</v>
      </c>
      <c r="O23">
        <f t="shared" si="4"/>
        <v>-1</v>
      </c>
      <c r="P23" t="str">
        <f t="shared" si="5"/>
        <v>Дорохов Иван</v>
      </c>
      <c r="Q23" t="str">
        <f t="shared" si="6"/>
        <v>Малышкин Дмитрий</v>
      </c>
      <c r="R23" t="str">
        <f t="shared" si="0"/>
        <v>16-30 - -</v>
      </c>
    </row>
    <row r="24" spans="1:18">
      <c r="A24" s="51" t="s">
        <v>174</v>
      </c>
      <c r="B24">
        <v>1</v>
      </c>
      <c r="C24" s="34" t="str">
        <f>'MS на 16 таблица'!AB53</f>
        <v>Сурин Михаил</v>
      </c>
      <c r="D24" s="30" t="s">
        <v>161</v>
      </c>
      <c r="E24" s="30" t="str">
        <f>'MS на 16 таблица'!AB56</f>
        <v>Кузнецов Артем</v>
      </c>
      <c r="F24" s="34">
        <v>30</v>
      </c>
      <c r="G24" s="34">
        <v>15</v>
      </c>
      <c r="L24">
        <f t="shared" si="1"/>
        <v>1</v>
      </c>
      <c r="M24">
        <f t="shared" si="2"/>
        <v>0</v>
      </c>
      <c r="N24">
        <f t="shared" si="3"/>
        <v>0</v>
      </c>
      <c r="O24">
        <f t="shared" si="4"/>
        <v>1</v>
      </c>
      <c r="P24" t="str">
        <f t="shared" si="5"/>
        <v>Сурин Михаил</v>
      </c>
      <c r="Q24" t="str">
        <f t="shared" si="6"/>
        <v>Кузнецов Артем</v>
      </c>
      <c r="R24" t="str">
        <f t="shared" si="0"/>
        <v>30-15 - -</v>
      </c>
    </row>
    <row r="25" spans="1:18">
      <c r="A25" s="51"/>
      <c r="B25">
        <v>2</v>
      </c>
      <c r="C25" s="34" t="str">
        <f>'MS на 16 таблица'!AB59</f>
        <v>Сажин Илья</v>
      </c>
      <c r="D25" s="30" t="s">
        <v>161</v>
      </c>
      <c r="E25" s="30" t="str">
        <f>'MS на 16 таблица'!AB62</f>
        <v>Елькин Дмитрий</v>
      </c>
      <c r="F25" s="34">
        <v>30</v>
      </c>
      <c r="G25" s="34">
        <v>17</v>
      </c>
      <c r="L25">
        <f t="shared" si="1"/>
        <v>1</v>
      </c>
      <c r="M25">
        <f t="shared" si="2"/>
        <v>0</v>
      </c>
      <c r="N25">
        <f t="shared" si="3"/>
        <v>0</v>
      </c>
      <c r="O25">
        <f t="shared" si="4"/>
        <v>1</v>
      </c>
      <c r="P25" t="str">
        <f t="shared" si="5"/>
        <v>Сажин Илья</v>
      </c>
      <c r="Q25" t="str">
        <f t="shared" si="6"/>
        <v>Елькин Дмитрий</v>
      </c>
      <c r="R25" t="str">
        <f t="shared" si="0"/>
        <v>30-17 - -</v>
      </c>
    </row>
    <row r="26" spans="1:18">
      <c r="A26" s="51" t="s">
        <v>176</v>
      </c>
      <c r="B26">
        <v>1</v>
      </c>
      <c r="C26" s="34" t="str">
        <f>'MS на 16 таблица'!M17</f>
        <v>Пирогов Владимир</v>
      </c>
      <c r="D26" s="30" t="s">
        <v>161</v>
      </c>
      <c r="E26" s="30" t="str">
        <f>'MS на 16 таблица'!M20</f>
        <v>Рубцов Алексей</v>
      </c>
      <c r="F26" s="34">
        <v>30</v>
      </c>
      <c r="G26" s="34">
        <v>12</v>
      </c>
      <c r="L26">
        <f t="shared" si="1"/>
        <v>1</v>
      </c>
      <c r="M26">
        <f t="shared" si="2"/>
        <v>0</v>
      </c>
      <c r="N26">
        <f t="shared" si="3"/>
        <v>0</v>
      </c>
      <c r="O26">
        <f t="shared" si="4"/>
        <v>1</v>
      </c>
      <c r="P26" t="str">
        <f t="shared" si="5"/>
        <v>Пирогов Владимир</v>
      </c>
      <c r="Q26" t="str">
        <f t="shared" si="6"/>
        <v>Рубцов Алексей</v>
      </c>
      <c r="R26" t="str">
        <f t="shared" si="0"/>
        <v>30-12 - -</v>
      </c>
    </row>
    <row r="27" spans="1:18">
      <c r="A27" s="51"/>
      <c r="B27">
        <v>2</v>
      </c>
      <c r="C27" s="34" t="str">
        <f>'MS на 16 таблица'!M49</f>
        <v>Солнцев Евгений</v>
      </c>
      <c r="D27" s="30" t="s">
        <v>161</v>
      </c>
      <c r="E27" s="30" t="str">
        <f>'MS на 16 таблица'!M52</f>
        <v xml:space="preserve">Наумов Эдуард </v>
      </c>
      <c r="F27" s="34">
        <v>18</v>
      </c>
      <c r="G27" s="34">
        <v>30</v>
      </c>
      <c r="L27">
        <f t="shared" si="1"/>
        <v>-1</v>
      </c>
      <c r="M27">
        <f t="shared" si="2"/>
        <v>0</v>
      </c>
      <c r="N27">
        <f t="shared" si="3"/>
        <v>0</v>
      </c>
      <c r="O27">
        <f t="shared" si="4"/>
        <v>-1</v>
      </c>
      <c r="P27" t="str">
        <f t="shared" si="5"/>
        <v xml:space="preserve">Наумов Эдуард </v>
      </c>
      <c r="Q27" t="str">
        <f t="shared" si="6"/>
        <v>Солнцев Евгений</v>
      </c>
      <c r="R27" t="str">
        <f t="shared" si="0"/>
        <v>18-30 - -</v>
      </c>
    </row>
    <row r="28" spans="1:18">
      <c r="A28" s="51" t="s">
        <v>177</v>
      </c>
      <c r="B28">
        <v>1</v>
      </c>
      <c r="C28" s="30" t="e">
        <f>'MS на 16 таблица'!W25</f>
        <v>#N/A</v>
      </c>
      <c r="D28" s="30" t="s">
        <v>161</v>
      </c>
      <c r="E28" s="30" t="e">
        <f>'MS на 16 таблица'!W28</f>
        <v>#N/A</v>
      </c>
      <c r="L28">
        <f t="shared" si="1"/>
        <v>0</v>
      </c>
      <c r="M28">
        <f t="shared" si="2"/>
        <v>0</v>
      </c>
      <c r="N28">
        <f t="shared" si="3"/>
        <v>0</v>
      </c>
      <c r="O28">
        <f t="shared" si="4"/>
        <v>0</v>
      </c>
      <c r="P28">
        <f t="shared" si="5"/>
        <v>0</v>
      </c>
      <c r="Q28">
        <f t="shared" si="6"/>
        <v>0</v>
      </c>
      <c r="R28" t="str">
        <f t="shared" si="0"/>
        <v>- - -</v>
      </c>
    </row>
    <row r="29" spans="1:18">
      <c r="A29" s="51"/>
      <c r="B29">
        <v>2</v>
      </c>
      <c r="C29" s="30" t="e">
        <f>'MS на 16 таблица'!W29</f>
        <v>#N/A</v>
      </c>
      <c r="D29" s="30" t="s">
        <v>161</v>
      </c>
      <c r="E29" s="30" t="e">
        <f>'MS на 16 таблица'!W32</f>
        <v>#N/A</v>
      </c>
      <c r="L29">
        <f t="shared" si="1"/>
        <v>0</v>
      </c>
      <c r="M29">
        <f t="shared" si="2"/>
        <v>0</v>
      </c>
      <c r="N29">
        <f t="shared" si="3"/>
        <v>0</v>
      </c>
      <c r="O29">
        <f t="shared" si="4"/>
        <v>0</v>
      </c>
      <c r="P29">
        <f t="shared" si="5"/>
        <v>0</v>
      </c>
      <c r="Q29">
        <f t="shared" si="6"/>
        <v>0</v>
      </c>
      <c r="R29" t="str">
        <f t="shared" si="0"/>
        <v>- - -</v>
      </c>
    </row>
    <row r="30" spans="1:18">
      <c r="A30" s="51" t="s">
        <v>178</v>
      </c>
      <c r="B30">
        <v>1</v>
      </c>
      <c r="C30" s="34" t="str">
        <f>'MS на 16 таблица'!R33</f>
        <v>Пирогов Владимир</v>
      </c>
      <c r="D30" s="30" t="s">
        <v>161</v>
      </c>
      <c r="E30" s="30" t="str">
        <f>'MS на 16 таблица'!R36</f>
        <v xml:space="preserve">Наумов Эдуард </v>
      </c>
      <c r="F30" s="34">
        <v>21</v>
      </c>
      <c r="G30" s="34">
        <v>16</v>
      </c>
      <c r="H30" s="35">
        <v>18</v>
      </c>
      <c r="I30" s="35">
        <v>21</v>
      </c>
      <c r="J30" s="36">
        <v>21</v>
      </c>
      <c r="K30" s="36">
        <v>14</v>
      </c>
      <c r="L30">
        <f t="shared" si="1"/>
        <v>1</v>
      </c>
      <c r="M30">
        <f t="shared" si="2"/>
        <v>-1</v>
      </c>
      <c r="N30">
        <f t="shared" si="3"/>
        <v>1</v>
      </c>
      <c r="O30">
        <f t="shared" si="4"/>
        <v>1</v>
      </c>
      <c r="P30" t="str">
        <f t="shared" si="5"/>
        <v>Пирогов Владимир</v>
      </c>
      <c r="Q30" t="str">
        <f t="shared" si="6"/>
        <v xml:space="preserve">Наумов Эдуард </v>
      </c>
      <c r="R30" t="str">
        <f t="shared" si="0"/>
        <v>21-16 18-21 21-14</v>
      </c>
    </row>
    <row r="31" spans="1:18">
      <c r="A31" s="51"/>
      <c r="B31">
        <v>2</v>
      </c>
      <c r="C31" s="34" t="str">
        <f>'MS на 16 таблица'!R49</f>
        <v>Рубцов Алексей</v>
      </c>
      <c r="D31" s="30" t="s">
        <v>161</v>
      </c>
      <c r="E31" s="30" t="str">
        <f>'MS на 16 таблица'!R52</f>
        <v>Солнцев Евгений</v>
      </c>
      <c r="F31" s="34">
        <v>21</v>
      </c>
      <c r="G31" s="34">
        <v>30</v>
      </c>
      <c r="L31">
        <f t="shared" si="1"/>
        <v>-1</v>
      </c>
      <c r="M31">
        <f t="shared" si="2"/>
        <v>0</v>
      </c>
      <c r="N31">
        <f t="shared" si="3"/>
        <v>0</v>
      </c>
      <c r="O31">
        <f t="shared" si="4"/>
        <v>-1</v>
      </c>
      <c r="P31" t="str">
        <f t="shared" si="5"/>
        <v>Солнцев Евгений</v>
      </c>
      <c r="Q31" t="str">
        <f t="shared" si="6"/>
        <v>Рубцов Алексей</v>
      </c>
      <c r="R31" t="str">
        <f>CONCATENATE(F31,"-",G31," ",H31,"-",I31," ",J31,"-",K31)</f>
        <v>21-30 - -</v>
      </c>
    </row>
    <row r="32" spans="1:18">
      <c r="A32" s="51" t="s">
        <v>179</v>
      </c>
      <c r="B32">
        <v>1</v>
      </c>
      <c r="C32" s="30">
        <f>'MS на 16 таблица'!AB27</f>
        <v>0</v>
      </c>
      <c r="D32" s="30" t="s">
        <v>161</v>
      </c>
      <c r="E32" s="30">
        <f>'MS на 16 таблица'!AB30</f>
        <v>0</v>
      </c>
      <c r="L32">
        <f t="shared" si="1"/>
        <v>0</v>
      </c>
      <c r="M32">
        <f t="shared" si="2"/>
        <v>0</v>
      </c>
      <c r="N32">
        <f t="shared" si="3"/>
        <v>0</v>
      </c>
      <c r="O32">
        <f t="shared" si="4"/>
        <v>0</v>
      </c>
      <c r="P32">
        <f t="shared" si="5"/>
        <v>0</v>
      </c>
      <c r="Q32">
        <f t="shared" si="6"/>
        <v>0</v>
      </c>
      <c r="R32" t="str">
        <f>CONCATENATE(F32,"-",G32," ",H32,"-",I32," ",J32,"-",K32)</f>
        <v>- - -</v>
      </c>
    </row>
    <row r="33" spans="1:18">
      <c r="A33" s="51"/>
      <c r="B33">
        <v>2</v>
      </c>
      <c r="C33" s="30">
        <f>'MS на 16 таблица'!AB34</f>
        <v>0</v>
      </c>
      <c r="D33" s="30" t="s">
        <v>161</v>
      </c>
      <c r="E33" s="30">
        <f>'MS на 16 таблица'!AB37</f>
        <v>0</v>
      </c>
      <c r="L33">
        <f t="shared" si="1"/>
        <v>0</v>
      </c>
      <c r="M33">
        <f t="shared" si="2"/>
        <v>0</v>
      </c>
      <c r="N33">
        <f t="shared" si="3"/>
        <v>0</v>
      </c>
      <c r="O33">
        <f t="shared" si="4"/>
        <v>0</v>
      </c>
      <c r="P33">
        <f t="shared" si="5"/>
        <v>0</v>
      </c>
      <c r="Q33">
        <f t="shared" si="6"/>
        <v>0</v>
      </c>
      <c r="R33" t="str">
        <f>CONCATENATE(F33,"-",G33," ",H33,"-",I33," ",J33,"-",K33)</f>
        <v>- - -</v>
      </c>
    </row>
  </sheetData>
  <autoFilter ref="A1:R33"/>
  <mergeCells count="11">
    <mergeCell ref="A22:A23"/>
    <mergeCell ref="A2:A9"/>
    <mergeCell ref="A10:A13"/>
    <mergeCell ref="A14:A17"/>
    <mergeCell ref="A18:A19"/>
    <mergeCell ref="A20:A21"/>
    <mergeCell ref="A24:A25"/>
    <mergeCell ref="A26:A27"/>
    <mergeCell ref="A28:A29"/>
    <mergeCell ref="A30:A31"/>
    <mergeCell ref="A32:A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B4" sqref="B4"/>
    </sheetView>
  </sheetViews>
  <sheetFormatPr defaultRowHeight="15"/>
  <cols>
    <col min="1" max="1" width="3" bestFit="1" customWidth="1"/>
    <col min="2" max="2" width="20.42578125" bestFit="1" customWidth="1"/>
    <col min="3" max="3" width="8" bestFit="1" customWidth="1"/>
  </cols>
  <sheetData>
    <row r="1" spans="1:3">
      <c r="A1" s="37" t="s">
        <v>157</v>
      </c>
      <c r="B1" s="37" t="s">
        <v>158</v>
      </c>
      <c r="C1" s="37" t="s">
        <v>159</v>
      </c>
    </row>
    <row r="2" spans="1:3">
      <c r="A2">
        <v>1</v>
      </c>
      <c r="B2" s="20" t="s">
        <v>105</v>
      </c>
      <c r="C2" s="20" t="s">
        <v>195</v>
      </c>
    </row>
    <row r="3" spans="1:3">
      <c r="A3">
        <v>2</v>
      </c>
      <c r="B3" s="20" t="s">
        <v>196</v>
      </c>
      <c r="C3" s="20" t="s">
        <v>197</v>
      </c>
    </row>
    <row r="4" spans="1:3">
      <c r="A4">
        <v>3</v>
      </c>
      <c r="B4" s="20" t="s">
        <v>184</v>
      </c>
      <c r="C4" s="20" t="s">
        <v>113</v>
      </c>
    </row>
    <row r="5" spans="1:3">
      <c r="A5">
        <v>4</v>
      </c>
      <c r="B5" s="20" t="s">
        <v>125</v>
      </c>
      <c r="C5" s="20" t="s">
        <v>198</v>
      </c>
    </row>
    <row r="6" spans="1:3">
      <c r="A6">
        <v>5</v>
      </c>
      <c r="B6" s="20" t="s">
        <v>199</v>
      </c>
      <c r="C6" s="20" t="s">
        <v>200</v>
      </c>
    </row>
    <row r="7" spans="1:3">
      <c r="A7">
        <v>6</v>
      </c>
      <c r="B7" s="20" t="s">
        <v>201</v>
      </c>
      <c r="C7" s="20" t="s">
        <v>195</v>
      </c>
    </row>
    <row r="8" spans="1:3">
      <c r="A8">
        <v>7</v>
      </c>
      <c r="B8" s="20" t="s">
        <v>202</v>
      </c>
      <c r="C8" s="20" t="s">
        <v>200</v>
      </c>
    </row>
    <row r="9" spans="1:3">
      <c r="A9">
        <v>8</v>
      </c>
      <c r="B9" s="30" t="s">
        <v>203</v>
      </c>
      <c r="C9" s="20" t="s">
        <v>195</v>
      </c>
    </row>
    <row r="10" spans="1:3">
      <c r="A10">
        <v>9</v>
      </c>
      <c r="B10" s="20" t="s">
        <v>204</v>
      </c>
      <c r="C10" s="20" t="s">
        <v>197</v>
      </c>
    </row>
    <row r="11" spans="1:3">
      <c r="A11">
        <v>10</v>
      </c>
      <c r="B11" s="30" t="s">
        <v>205</v>
      </c>
      <c r="C11" s="20" t="s">
        <v>195</v>
      </c>
    </row>
    <row r="12" spans="1:3">
      <c r="A12">
        <v>11</v>
      </c>
      <c r="B12" s="20" t="s">
        <v>206</v>
      </c>
      <c r="C12" s="20" t="s">
        <v>195</v>
      </c>
    </row>
    <row r="13" spans="1:3">
      <c r="A13">
        <v>12</v>
      </c>
      <c r="B13" s="20" t="s">
        <v>207</v>
      </c>
      <c r="C13" s="20" t="s">
        <v>208</v>
      </c>
    </row>
  </sheetData>
  <sortState ref="A2:C13">
    <sortCondition ref="A2:A1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62"/>
  <sheetViews>
    <sheetView workbookViewId="0">
      <selection activeCell="B12" sqref="B12"/>
    </sheetView>
  </sheetViews>
  <sheetFormatPr defaultColWidth="9.140625" defaultRowHeight="15"/>
  <cols>
    <col min="1" max="1" width="3.140625" bestFit="1" customWidth="1"/>
    <col min="2" max="2" width="20.28515625" bestFit="1" customWidth="1"/>
    <col min="3" max="3" width="15" bestFit="1" customWidth="1"/>
  </cols>
  <sheetData>
    <row r="1" spans="1:3" s="31" customFormat="1">
      <c r="A1" s="31" t="s">
        <v>157</v>
      </c>
      <c r="B1" s="31" t="s">
        <v>158</v>
      </c>
      <c r="C1" s="31" t="s">
        <v>159</v>
      </c>
    </row>
    <row r="2" spans="1:3">
      <c r="A2">
        <v>1</v>
      </c>
      <c r="B2" s="44" t="s">
        <v>209</v>
      </c>
      <c r="C2" s="44" t="s">
        <v>197</v>
      </c>
    </row>
    <row r="3" spans="1:3">
      <c r="A3">
        <v>2</v>
      </c>
      <c r="B3" s="44" t="s">
        <v>215</v>
      </c>
      <c r="C3" s="44" t="s">
        <v>216</v>
      </c>
    </row>
    <row r="4" spans="1:3">
      <c r="A4">
        <v>3</v>
      </c>
      <c r="B4" s="32" t="s">
        <v>218</v>
      </c>
      <c r="C4" s="32" t="s">
        <v>219</v>
      </c>
    </row>
    <row r="5" spans="1:3">
      <c r="A5">
        <v>4</v>
      </c>
      <c r="B5" s="44" t="s">
        <v>222</v>
      </c>
      <c r="C5" s="44" t="s">
        <v>223</v>
      </c>
    </row>
    <row r="6" spans="1:3">
      <c r="A6">
        <v>5</v>
      </c>
      <c r="B6" s="44" t="s">
        <v>226</v>
      </c>
      <c r="C6" s="44" t="s">
        <v>200</v>
      </c>
    </row>
    <row r="7" spans="1:3">
      <c r="A7">
        <v>6</v>
      </c>
      <c r="B7" s="44" t="s">
        <v>227</v>
      </c>
      <c r="C7" s="44" t="s">
        <v>228</v>
      </c>
    </row>
    <row r="8" spans="1:3">
      <c r="A8">
        <v>7</v>
      </c>
      <c r="B8" s="44" t="s">
        <v>229</v>
      </c>
      <c r="C8" s="44" t="s">
        <v>230</v>
      </c>
    </row>
    <row r="9" spans="1:3">
      <c r="A9">
        <v>8</v>
      </c>
      <c r="B9" s="44" t="s">
        <v>234</v>
      </c>
      <c r="C9" s="44" t="s">
        <v>195</v>
      </c>
    </row>
    <row r="10" spans="1:3">
      <c r="A10">
        <v>9</v>
      </c>
      <c r="B10" s="44" t="s">
        <v>210</v>
      </c>
      <c r="C10" s="44" t="s">
        <v>197</v>
      </c>
    </row>
    <row r="11" spans="1:3">
      <c r="A11">
        <v>10</v>
      </c>
      <c r="B11" s="32" t="s">
        <v>217</v>
      </c>
      <c r="C11" s="44" t="s">
        <v>216</v>
      </c>
    </row>
    <row r="12" spans="1:3">
      <c r="A12">
        <v>11</v>
      </c>
      <c r="B12" s="44" t="s">
        <v>220</v>
      </c>
      <c r="C12" s="32" t="s">
        <v>219</v>
      </c>
    </row>
    <row r="13" spans="1:3">
      <c r="A13">
        <v>12</v>
      </c>
      <c r="B13" s="44" t="s">
        <v>224</v>
      </c>
      <c r="C13" s="44" t="s">
        <v>223</v>
      </c>
    </row>
    <row r="14" spans="1:3">
      <c r="A14">
        <v>13</v>
      </c>
      <c r="B14" s="44" t="s">
        <v>231</v>
      </c>
      <c r="C14" s="44" t="s">
        <v>230</v>
      </c>
    </row>
    <row r="15" spans="1:3">
      <c r="A15">
        <v>14</v>
      </c>
      <c r="B15" s="32" t="s">
        <v>235</v>
      </c>
      <c r="C15" s="44" t="s">
        <v>195</v>
      </c>
    </row>
    <row r="16" spans="1:3">
      <c r="A16">
        <v>15</v>
      </c>
      <c r="B16" s="44" t="s">
        <v>211</v>
      </c>
      <c r="C16" s="44" t="s">
        <v>197</v>
      </c>
    </row>
    <row r="17" spans="1:3">
      <c r="A17">
        <v>16</v>
      </c>
      <c r="B17" s="44" t="s">
        <v>221</v>
      </c>
      <c r="C17" s="32" t="s">
        <v>219</v>
      </c>
    </row>
    <row r="18" spans="1:3">
      <c r="A18">
        <v>17</v>
      </c>
      <c r="B18" s="44" t="s">
        <v>225</v>
      </c>
      <c r="C18" s="44" t="s">
        <v>223</v>
      </c>
    </row>
    <row r="19" spans="1:3">
      <c r="A19">
        <v>18</v>
      </c>
      <c r="B19" s="44" t="s">
        <v>232</v>
      </c>
      <c r="C19" s="44" t="s">
        <v>230</v>
      </c>
    </row>
    <row r="20" spans="1:3">
      <c r="A20">
        <v>19</v>
      </c>
      <c r="B20" s="32" t="s">
        <v>212</v>
      </c>
      <c r="C20" s="44" t="s">
        <v>197</v>
      </c>
    </row>
    <row r="21" spans="1:3">
      <c r="A21">
        <v>20</v>
      </c>
      <c r="B21" s="44" t="s">
        <v>233</v>
      </c>
      <c r="C21" s="44" t="s">
        <v>230</v>
      </c>
    </row>
    <row r="22" spans="1:3">
      <c r="A22">
        <v>21</v>
      </c>
      <c r="B22" s="44" t="s">
        <v>213</v>
      </c>
      <c r="C22" s="44" t="s">
        <v>197</v>
      </c>
    </row>
    <row r="23" spans="1:3">
      <c r="A23">
        <v>22</v>
      </c>
      <c r="B23" s="44" t="s">
        <v>214</v>
      </c>
      <c r="C23" s="44" t="s">
        <v>197</v>
      </c>
    </row>
    <row r="24" spans="1:3">
      <c r="B24" s="20"/>
      <c r="C24" s="20"/>
    </row>
    <row r="25" spans="1:3">
      <c r="B25" s="20"/>
      <c r="C25" s="20"/>
    </row>
    <row r="26" spans="1:3">
      <c r="B26" s="20"/>
      <c r="C26" s="20"/>
    </row>
    <row r="27" spans="1:3">
      <c r="B27" s="20"/>
      <c r="C27" s="20"/>
    </row>
    <row r="28" spans="1:3">
      <c r="B28" s="20"/>
    </row>
    <row r="29" spans="1:3">
      <c r="B29" s="20"/>
    </row>
    <row r="30" spans="1:3">
      <c r="B30" s="20"/>
    </row>
    <row r="31" spans="1:3">
      <c r="B31" s="20"/>
    </row>
    <row r="32" spans="1:3">
      <c r="B32" s="20"/>
    </row>
    <row r="33" spans="2:2">
      <c r="B33" s="20"/>
    </row>
    <row r="106" spans="2:3">
      <c r="B106" s="9" t="s">
        <v>100</v>
      </c>
      <c r="C106" s="9" t="s">
        <v>101</v>
      </c>
    </row>
    <row r="107" spans="2:3">
      <c r="B107" s="30" t="s">
        <v>127</v>
      </c>
      <c r="C107" s="30" t="s">
        <v>103</v>
      </c>
    </row>
    <row r="108" spans="2:3">
      <c r="B108" s="9" t="s">
        <v>102</v>
      </c>
      <c r="C108" s="20" t="s">
        <v>103</v>
      </c>
    </row>
    <row r="109" spans="2:3">
      <c r="B109" s="9" t="s">
        <v>128</v>
      </c>
      <c r="C109" s="9" t="s">
        <v>101</v>
      </c>
    </row>
    <row r="110" spans="2:3">
      <c r="B110" s="30" t="s">
        <v>129</v>
      </c>
      <c r="C110" s="30" t="s">
        <v>103</v>
      </c>
    </row>
    <row r="111" spans="2:3">
      <c r="B111" s="9" t="s">
        <v>104</v>
      </c>
      <c r="C111" s="20" t="s">
        <v>103</v>
      </c>
    </row>
    <row r="112" spans="2:3">
      <c r="B112" s="9" t="s">
        <v>105</v>
      </c>
      <c r="C112" s="20" t="s">
        <v>106</v>
      </c>
    </row>
    <row r="113" spans="2:3">
      <c r="B113" s="20" t="s">
        <v>131</v>
      </c>
      <c r="C113" s="20" t="s">
        <v>103</v>
      </c>
    </row>
    <row r="114" spans="2:3">
      <c r="B114" s="30" t="s">
        <v>115</v>
      </c>
      <c r="C114" s="30" t="s">
        <v>103</v>
      </c>
    </row>
    <row r="115" spans="2:3">
      <c r="B115" s="30" t="s">
        <v>107</v>
      </c>
      <c r="C115" s="30" t="s">
        <v>101</v>
      </c>
    </row>
    <row r="116" spans="2:3">
      <c r="B116" s="9" t="s">
        <v>118</v>
      </c>
      <c r="C116" s="20" t="s">
        <v>103</v>
      </c>
    </row>
    <row r="117" spans="2:3">
      <c r="B117" s="9" t="s">
        <v>108</v>
      </c>
      <c r="C117" s="20" t="s">
        <v>109</v>
      </c>
    </row>
    <row r="118" spans="2:3">
      <c r="B118" s="9" t="s">
        <v>116</v>
      </c>
      <c r="C118" s="20" t="s">
        <v>101</v>
      </c>
    </row>
    <row r="119" spans="2:3">
      <c r="B119" s="30" t="s">
        <v>133</v>
      </c>
      <c r="C119" s="30" t="s">
        <v>134</v>
      </c>
    </row>
    <row r="120" spans="2:3">
      <c r="B120" s="9" t="s">
        <v>110</v>
      </c>
      <c r="C120" s="9" t="s">
        <v>103</v>
      </c>
    </row>
    <row r="121" spans="2:3">
      <c r="B121" s="9" t="s">
        <v>135</v>
      </c>
      <c r="C121" s="20" t="s">
        <v>101</v>
      </c>
    </row>
    <row r="122" spans="2:3">
      <c r="B122" s="9" t="s">
        <v>137</v>
      </c>
      <c r="C122" s="20" t="s">
        <v>101</v>
      </c>
    </row>
    <row r="123" spans="2:3">
      <c r="B123" s="9" t="s">
        <v>111</v>
      </c>
      <c r="C123" s="20" t="s">
        <v>109</v>
      </c>
    </row>
    <row r="124" spans="2:3">
      <c r="B124" s="9" t="s">
        <v>121</v>
      </c>
      <c r="C124" s="20" t="s">
        <v>101</v>
      </c>
    </row>
    <row r="125" spans="2:3">
      <c r="B125" s="30" t="s">
        <v>122</v>
      </c>
      <c r="C125" s="30" t="s">
        <v>103</v>
      </c>
    </row>
    <row r="126" spans="2:3">
      <c r="B126" s="30" t="s">
        <v>138</v>
      </c>
      <c r="C126" s="30" t="s">
        <v>103</v>
      </c>
    </row>
    <row r="127" spans="2:3">
      <c r="B127" s="20" t="s">
        <v>112</v>
      </c>
      <c r="C127" s="20" t="s">
        <v>113</v>
      </c>
    </row>
    <row r="128" spans="2:3">
      <c r="B128" s="30" t="s">
        <v>124</v>
      </c>
      <c r="C128" s="30" t="s">
        <v>103</v>
      </c>
    </row>
    <row r="129" spans="2:3">
      <c r="B129" s="20" t="s">
        <v>117</v>
      </c>
      <c r="C129" s="20" t="s">
        <v>113</v>
      </c>
    </row>
    <row r="130" spans="2:3">
      <c r="B130" s="20" t="s">
        <v>114</v>
      </c>
      <c r="C130" s="20" t="s">
        <v>113</v>
      </c>
    </row>
    <row r="131" spans="2:3">
      <c r="B131" s="9" t="s">
        <v>139</v>
      </c>
      <c r="C131" s="20" t="s">
        <v>109</v>
      </c>
    </row>
    <row r="132" spans="2:3">
      <c r="B132" s="9" t="s">
        <v>119</v>
      </c>
      <c r="C132" s="20" t="s">
        <v>103</v>
      </c>
    </row>
    <row r="133" spans="2:3">
      <c r="B133" s="20" t="s">
        <v>143</v>
      </c>
      <c r="C133" s="30" t="s">
        <v>113</v>
      </c>
    </row>
    <row r="134" spans="2:3">
      <c r="B134" s="20" t="s">
        <v>123</v>
      </c>
      <c r="C134" s="20" t="s">
        <v>103</v>
      </c>
    </row>
    <row r="135" spans="2:3">
      <c r="B135" s="9" t="s">
        <v>125</v>
      </c>
      <c r="C135" s="20" t="s">
        <v>109</v>
      </c>
    </row>
    <row r="136" spans="2:3">
      <c r="B136" t="s">
        <v>184</v>
      </c>
      <c r="C136" s="30" t="s">
        <v>113</v>
      </c>
    </row>
    <row r="137" spans="2:3">
      <c r="B137" s="30" t="s">
        <v>140</v>
      </c>
      <c r="C137" s="30" t="s">
        <v>103</v>
      </c>
    </row>
    <row r="138" spans="2:3">
      <c r="B138" s="9" t="s">
        <v>126</v>
      </c>
      <c r="C138" s="20" t="s">
        <v>103</v>
      </c>
    </row>
    <row r="139" spans="2:3">
      <c r="B139" s="20" t="s">
        <v>120</v>
      </c>
      <c r="C139" s="20" t="s">
        <v>113</v>
      </c>
    </row>
    <row r="140" spans="2:3">
      <c r="B140" s="30" t="s">
        <v>141</v>
      </c>
      <c r="C140" s="30" t="s">
        <v>113</v>
      </c>
    </row>
    <row r="141" spans="2:3">
      <c r="B141" s="20" t="s">
        <v>142</v>
      </c>
      <c r="C141" s="30" t="s">
        <v>103</v>
      </c>
    </row>
    <row r="142" spans="2:3">
      <c r="B142" s="30" t="s">
        <v>144</v>
      </c>
      <c r="C142" s="30" t="s">
        <v>103</v>
      </c>
    </row>
    <row r="143" spans="2:3">
      <c r="B143" s="9" t="s">
        <v>145</v>
      </c>
      <c r="C143" s="20" t="s">
        <v>103</v>
      </c>
    </row>
    <row r="144" spans="2:3">
      <c r="B144" t="s">
        <v>160</v>
      </c>
      <c r="C144" s="30" t="s">
        <v>190</v>
      </c>
    </row>
    <row r="145" spans="2:3">
      <c r="B145" s="9" t="s">
        <v>130</v>
      </c>
      <c r="C145" s="20" t="s">
        <v>103</v>
      </c>
    </row>
    <row r="146" spans="2:3">
      <c r="B146" s="20" t="s">
        <v>146</v>
      </c>
      <c r="C146" s="30" t="s">
        <v>103</v>
      </c>
    </row>
    <row r="147" spans="2:3">
      <c r="B147" s="20" t="s">
        <v>132</v>
      </c>
      <c r="C147" s="20" t="s">
        <v>103</v>
      </c>
    </row>
    <row r="148" spans="2:3">
      <c r="B148" t="s">
        <v>154</v>
      </c>
      <c r="C148" s="30" t="s">
        <v>109</v>
      </c>
    </row>
    <row r="149" spans="2:3">
      <c r="B149" s="20" t="s">
        <v>148</v>
      </c>
      <c r="C149" s="30" t="s">
        <v>103</v>
      </c>
    </row>
    <row r="150" spans="2:3">
      <c r="B150" s="30" t="s">
        <v>147</v>
      </c>
      <c r="C150" s="30" t="s">
        <v>103</v>
      </c>
    </row>
    <row r="151" spans="2:3">
      <c r="B151" s="9" t="s">
        <v>136</v>
      </c>
      <c r="C151" s="20" t="s">
        <v>103</v>
      </c>
    </row>
    <row r="152" spans="2:3">
      <c r="B152" s="30" t="s">
        <v>149</v>
      </c>
      <c r="C152" s="30" t="s">
        <v>109</v>
      </c>
    </row>
    <row r="153" spans="2:3">
      <c r="B153" s="20" t="s">
        <v>150</v>
      </c>
      <c r="C153" s="30" t="s">
        <v>103</v>
      </c>
    </row>
    <row r="154" spans="2:3">
      <c r="B154" t="s">
        <v>155</v>
      </c>
      <c r="C154" s="30" t="s">
        <v>103</v>
      </c>
    </row>
    <row r="155" spans="2:3">
      <c r="B155" s="30" t="s">
        <v>151</v>
      </c>
      <c r="C155" s="30" t="s">
        <v>109</v>
      </c>
    </row>
    <row r="156" spans="2:3">
      <c r="B156" t="s">
        <v>185</v>
      </c>
      <c r="C156" s="30" t="s">
        <v>103</v>
      </c>
    </row>
    <row r="157" spans="2:3">
      <c r="B157" s="30" t="s">
        <v>152</v>
      </c>
      <c r="C157" s="30" t="s">
        <v>103</v>
      </c>
    </row>
    <row r="158" spans="2:3">
      <c r="B158" s="30" t="s">
        <v>153</v>
      </c>
      <c r="C158" s="30" t="s">
        <v>103</v>
      </c>
    </row>
    <row r="159" spans="2:3">
      <c r="B159" s="20" t="s">
        <v>186</v>
      </c>
      <c r="C159" s="20" t="s">
        <v>103</v>
      </c>
    </row>
    <row r="160" spans="2:3">
      <c r="B160" s="20" t="s">
        <v>187</v>
      </c>
      <c r="C160" s="20" t="s">
        <v>113</v>
      </c>
    </row>
    <row r="161" spans="2:3">
      <c r="B161" s="20" t="s">
        <v>188</v>
      </c>
      <c r="C161" s="20" t="s">
        <v>103</v>
      </c>
    </row>
    <row r="162" spans="2:3">
      <c r="B162" s="20" t="s">
        <v>189</v>
      </c>
      <c r="C162" s="20" t="s">
        <v>103</v>
      </c>
    </row>
  </sheetData>
  <autoFilter ref="A1:D33"/>
  <sortState ref="A2:D29">
    <sortCondition ref="A2:A29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68"/>
  <sheetViews>
    <sheetView topLeftCell="AZ1" zoomScale="90" zoomScaleNormal="90" workbookViewId="0">
      <pane ySplit="1" topLeftCell="A2" activePane="bottomLeft" state="frozen"/>
      <selection pane="bottomLeft" activeCell="AV30" sqref="AV30"/>
    </sheetView>
  </sheetViews>
  <sheetFormatPr defaultColWidth="0" defaultRowHeight="15"/>
  <cols>
    <col min="1" max="1" width="2.85546875" customWidth="1"/>
    <col min="2" max="2" width="4.42578125" style="29" bestFit="1" customWidth="1"/>
    <col min="3" max="3" width="24.7109375" style="30" bestFit="1" customWidth="1"/>
    <col min="4" max="6" width="2" customWidth="1"/>
    <col min="7" max="7" width="3.28515625" style="30" bestFit="1" customWidth="1"/>
    <col min="8" max="8" width="22" style="30" customWidth="1"/>
    <col min="9" max="11" width="2" customWidth="1"/>
    <col min="12" max="12" width="3.28515625" bestFit="1" customWidth="1"/>
    <col min="13" max="13" width="21.140625" bestFit="1" customWidth="1"/>
    <col min="14" max="16" width="2" customWidth="1"/>
    <col min="17" max="17" width="3.42578125" bestFit="1" customWidth="1"/>
    <col min="18" max="18" width="21.140625" bestFit="1" customWidth="1"/>
    <col min="19" max="21" width="2" customWidth="1"/>
    <col min="22" max="22" width="3.42578125" bestFit="1" customWidth="1"/>
    <col min="23" max="23" width="19.140625" bestFit="1" customWidth="1"/>
    <col min="24" max="25" width="3.7109375" customWidth="1"/>
    <col min="26" max="26" width="2.5703125" customWidth="1"/>
    <col min="27" max="27" width="4.42578125" style="30" bestFit="1" customWidth="1"/>
    <col min="28" max="28" width="24.7109375" style="30" bestFit="1" customWidth="1"/>
    <col min="29" max="31" width="2" customWidth="1"/>
    <col min="32" max="32" width="3.42578125" bestFit="1" customWidth="1"/>
    <col min="33" max="33" width="24.7109375" bestFit="1" customWidth="1"/>
    <col min="34" max="36" width="2" customWidth="1"/>
    <col min="37" max="37" width="3.5703125" bestFit="1" customWidth="1"/>
    <col min="38" max="38" width="24.7109375" bestFit="1" customWidth="1"/>
    <col min="39" max="41" width="2" customWidth="1"/>
    <col min="42" max="42" width="4.28515625" style="30" bestFit="1" customWidth="1"/>
    <col min="43" max="43" width="24.7109375" style="30" bestFit="1" customWidth="1"/>
    <col min="44" max="44" width="2.7109375" customWidth="1"/>
    <col min="45" max="45" width="2.42578125" customWidth="1"/>
    <col min="46" max="46" width="2.28515625" customWidth="1"/>
    <col min="47" max="47" width="3.85546875" style="30" bestFit="1" customWidth="1"/>
    <col min="48" max="48" width="22" style="30" bestFit="1" customWidth="1"/>
    <col min="49" max="51" width="2" customWidth="1"/>
    <col min="52" max="52" width="4" style="30" bestFit="1" customWidth="1"/>
    <col min="53" max="53" width="20.140625" style="30" bestFit="1" customWidth="1"/>
    <col min="54" max="56" width="2" customWidth="1"/>
    <col min="57" max="57" width="4.7109375" style="30" bestFit="1" customWidth="1"/>
    <col min="58" max="58" width="20.140625" style="30" bestFit="1" customWidth="1"/>
    <col min="59" max="59" width="2.7109375" customWidth="1"/>
    <col min="60" max="60" width="4" bestFit="1" customWidth="1"/>
    <col min="61" max="61" width="27" customWidth="1"/>
    <col min="62" max="16384" width="9.140625" hidden="1"/>
  </cols>
  <sheetData>
    <row r="1" spans="1:61">
      <c r="A1" s="1"/>
      <c r="B1" s="17">
        <v>1</v>
      </c>
      <c r="C1" s="18"/>
      <c r="D1" s="14"/>
      <c r="E1" s="14"/>
      <c r="F1" s="14"/>
      <c r="G1" s="18">
        <v>2</v>
      </c>
      <c r="H1" s="18"/>
      <c r="I1" s="14"/>
      <c r="J1" s="14"/>
      <c r="K1" s="14"/>
      <c r="L1" s="14">
        <v>3</v>
      </c>
      <c r="M1" s="14"/>
      <c r="N1" s="14"/>
      <c r="O1" s="14"/>
      <c r="P1" s="14"/>
      <c r="Q1" s="14">
        <v>4</v>
      </c>
      <c r="R1" s="14"/>
      <c r="S1" s="14"/>
      <c r="T1" s="14"/>
      <c r="U1" s="14"/>
      <c r="V1" s="14"/>
      <c r="W1" s="14"/>
      <c r="X1" s="2"/>
      <c r="Z1" s="1"/>
      <c r="AA1" s="18" t="s">
        <v>54</v>
      </c>
      <c r="AB1" s="18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8"/>
      <c r="AQ1" s="18"/>
      <c r="AR1" s="14"/>
      <c r="AS1" s="14"/>
      <c r="AT1" s="14"/>
      <c r="AU1" s="18" t="s">
        <v>56</v>
      </c>
      <c r="AV1" s="18"/>
      <c r="AW1" s="14"/>
      <c r="AX1" s="14"/>
      <c r="AY1" s="14"/>
      <c r="AZ1" s="18"/>
      <c r="BA1" s="18"/>
      <c r="BB1" s="14"/>
      <c r="BC1" s="14"/>
      <c r="BD1" s="14"/>
      <c r="BE1" s="18"/>
      <c r="BF1" s="18"/>
      <c r="BG1" s="2"/>
    </row>
    <row r="2" spans="1:61" ht="15.75" thickBot="1">
      <c r="A2" s="3"/>
      <c r="B2" s="19"/>
      <c r="C2" s="20"/>
      <c r="D2" s="9"/>
      <c r="E2" s="9"/>
      <c r="F2" s="9"/>
      <c r="G2" s="20"/>
      <c r="H2" s="20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4"/>
      <c r="Z2" s="3"/>
      <c r="AA2" s="20"/>
      <c r="AB2" s="20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20"/>
      <c r="AQ2" s="20"/>
      <c r="AR2" s="9"/>
      <c r="AS2" s="9"/>
      <c r="AT2" s="9"/>
      <c r="AU2" s="20"/>
      <c r="AV2" s="20"/>
      <c r="AW2" s="9"/>
      <c r="AX2" s="9"/>
      <c r="AY2" s="9"/>
      <c r="AZ2" s="20"/>
      <c r="BA2" s="20"/>
      <c r="BB2" s="9"/>
      <c r="BC2" s="9"/>
      <c r="BD2" s="9"/>
      <c r="BE2" s="20"/>
      <c r="BF2" s="20"/>
      <c r="BG2" s="4"/>
      <c r="BH2">
        <v>1</v>
      </c>
      <c r="BI2" t="str">
        <f>'WS на 32 игры'!P66</f>
        <v>Харламова Юлия</v>
      </c>
    </row>
    <row r="3" spans="1:61">
      <c r="A3" s="3"/>
      <c r="B3" s="21">
        <v>1</v>
      </c>
      <c r="C3" s="22" t="str">
        <f>VLOOKUP(B3,'WS на 32 список'!A1:C154,2,FALSE)</f>
        <v>Андронник Людмила</v>
      </c>
      <c r="D3" s="9"/>
      <c r="E3" s="9"/>
      <c r="F3" s="9"/>
      <c r="G3" s="20"/>
      <c r="H3" s="20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4"/>
      <c r="Z3" s="3"/>
      <c r="AA3" s="21" t="s">
        <v>82</v>
      </c>
      <c r="AB3" s="22" t="e">
        <f>'WS на 32 игры'!Q2</f>
        <v>#N/A</v>
      </c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20"/>
      <c r="AQ3" s="20"/>
      <c r="AR3" s="9"/>
      <c r="AS3" s="9"/>
      <c r="AT3" s="9"/>
      <c r="AU3" s="21" t="s">
        <v>32</v>
      </c>
      <c r="AV3" s="22" t="e">
        <f>'WS на 32 игры'!Q26</f>
        <v>#N/A</v>
      </c>
      <c r="AW3" s="9"/>
      <c r="AX3" s="9"/>
      <c r="AY3" s="9"/>
      <c r="AZ3" s="20"/>
      <c r="BA3" s="20"/>
      <c r="BB3" s="9"/>
      <c r="BC3" s="9"/>
      <c r="BD3" s="9"/>
      <c r="BE3" s="20"/>
      <c r="BF3" s="20"/>
      <c r="BG3" s="4"/>
      <c r="BH3">
        <v>2</v>
      </c>
      <c r="BI3" t="str">
        <f>'WS на 32 игры'!Q66</f>
        <v>Абрамова Полина</v>
      </c>
    </row>
    <row r="4" spans="1:61" ht="15.75" thickBot="1">
      <c r="A4" s="3"/>
      <c r="B4" s="49" t="s">
        <v>0</v>
      </c>
      <c r="C4" s="23"/>
      <c r="D4" s="9"/>
      <c r="E4" s="9"/>
      <c r="F4" s="9"/>
      <c r="G4" s="20"/>
      <c r="H4" s="20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4"/>
      <c r="Z4" s="3"/>
      <c r="AA4" s="49" t="s">
        <v>32</v>
      </c>
      <c r="AB4" s="23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20"/>
      <c r="AQ4" s="20"/>
      <c r="AR4" s="9"/>
      <c r="AS4" s="9"/>
      <c r="AT4" s="9"/>
      <c r="AU4" s="49" t="s">
        <v>48</v>
      </c>
      <c r="AV4" s="23"/>
      <c r="AW4" s="9"/>
      <c r="AX4" s="9"/>
      <c r="AY4" s="9"/>
      <c r="AZ4" s="20"/>
      <c r="BA4" s="20"/>
      <c r="BB4" s="9"/>
      <c r="BC4" s="9"/>
      <c r="BD4" s="9"/>
      <c r="BE4" s="20"/>
      <c r="BF4" s="20"/>
      <c r="BG4" s="4"/>
      <c r="BH4">
        <v>3</v>
      </c>
      <c r="BI4" t="str">
        <f>'WS на 32 игры'!P67</f>
        <v>Ибрагимли Севиндж</v>
      </c>
    </row>
    <row r="5" spans="1:61">
      <c r="A5" s="3"/>
      <c r="B5" s="49"/>
      <c r="C5" s="24"/>
      <c r="D5" s="15"/>
      <c r="E5" s="15"/>
      <c r="F5" s="9"/>
      <c r="G5" s="21"/>
      <c r="H5" s="22" t="str">
        <f>'WS на 32 игры'!P2</f>
        <v>Андронник Людмила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4"/>
      <c r="Z5" s="3"/>
      <c r="AA5" s="49"/>
      <c r="AB5" s="24"/>
      <c r="AC5" s="15"/>
      <c r="AD5" s="15"/>
      <c r="AE5" s="9"/>
      <c r="AF5" s="12"/>
      <c r="AG5" s="7" t="str">
        <f>'WS на 32 игры'!P26</f>
        <v>Асланова Гульнара</v>
      </c>
      <c r="AH5" s="9"/>
      <c r="AI5" s="9"/>
      <c r="AJ5" s="9"/>
      <c r="AK5" s="9"/>
      <c r="AL5" s="9"/>
      <c r="AM5" s="9"/>
      <c r="AN5" s="9"/>
      <c r="AO5" s="9"/>
      <c r="AP5" s="20"/>
      <c r="AQ5" s="20"/>
      <c r="AR5" s="9"/>
      <c r="AS5" s="9"/>
      <c r="AT5" s="9"/>
      <c r="AU5" s="49"/>
      <c r="AV5" s="24"/>
      <c r="AW5" s="15"/>
      <c r="AX5" s="15"/>
      <c r="AY5" s="9"/>
      <c r="AZ5" s="21"/>
      <c r="BA5" s="22">
        <f>'WS на 32 игры'!P70</f>
        <v>0</v>
      </c>
      <c r="BB5" s="9"/>
      <c r="BC5" s="9"/>
      <c r="BD5" s="9"/>
      <c r="BE5" s="20"/>
      <c r="BF5" s="20"/>
      <c r="BG5" s="4"/>
      <c r="BH5">
        <v>4</v>
      </c>
      <c r="BI5" t="str">
        <f>'WS на 32 игры'!Q67</f>
        <v>Окулова Александра</v>
      </c>
    </row>
    <row r="6" spans="1:61" ht="15.75" thickBot="1">
      <c r="A6" s="3"/>
      <c r="B6" s="25">
        <v>32</v>
      </c>
      <c r="C6" s="26" t="e">
        <f>VLOOKUP(B6,'WS на 32 список'!A1:C154,2,FALSE)</f>
        <v>#N/A</v>
      </c>
      <c r="D6" s="9"/>
      <c r="E6" s="15"/>
      <c r="F6" s="15"/>
      <c r="G6" s="49" t="s">
        <v>16</v>
      </c>
      <c r="H6" s="23" t="str">
        <f>'WS на 32 игры'!R2</f>
        <v>30-0 - -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4"/>
      <c r="Z6" s="3"/>
      <c r="AA6" s="25" t="s">
        <v>83</v>
      </c>
      <c r="AB6" s="26" t="str">
        <f>'WS на 32 игры'!Q3</f>
        <v>Асланова Гульнара</v>
      </c>
      <c r="AC6" s="9"/>
      <c r="AD6" s="15"/>
      <c r="AE6" s="15"/>
      <c r="AF6" s="50" t="s">
        <v>40</v>
      </c>
      <c r="AG6" s="10" t="str">
        <f>'WS на 32 игры'!R26</f>
        <v>-30 - -</v>
      </c>
      <c r="AH6" s="9"/>
      <c r="AI6" s="9"/>
      <c r="AJ6" s="9"/>
      <c r="AK6" s="9"/>
      <c r="AL6" s="9"/>
      <c r="AM6" s="9"/>
      <c r="AN6" s="9"/>
      <c r="AO6" s="9"/>
      <c r="AP6" s="20"/>
      <c r="AQ6" s="20"/>
      <c r="AR6" s="9"/>
      <c r="AS6" s="9"/>
      <c r="AT6" s="9"/>
      <c r="AU6" s="25" t="s">
        <v>33</v>
      </c>
      <c r="AV6" s="26" t="e">
        <f>'WS на 32 игры'!Q27</f>
        <v>#N/A</v>
      </c>
      <c r="AW6" s="9"/>
      <c r="AX6" s="15"/>
      <c r="AY6" s="15"/>
      <c r="AZ6" s="49" t="s">
        <v>52</v>
      </c>
      <c r="BA6" s="23" t="str">
        <f>'WS на 32 игры'!R70</f>
        <v>- - -</v>
      </c>
      <c r="BB6" s="9"/>
      <c r="BC6" s="9"/>
      <c r="BD6" s="9"/>
      <c r="BE6" s="20"/>
      <c r="BF6" s="20"/>
      <c r="BG6" s="4"/>
      <c r="BH6">
        <v>5</v>
      </c>
      <c r="BI6" t="str">
        <f>'WS на 32 игры'!P58</f>
        <v>Лобанова Елизавета</v>
      </c>
    </row>
    <row r="7" spans="1:61">
      <c r="A7" s="3"/>
      <c r="B7" s="21">
        <v>17</v>
      </c>
      <c r="C7" s="22" t="str">
        <f>VLOOKUP(B7,'WS на 32 список'!A1:C154,2,FALSE)</f>
        <v>Козицына Татьяна</v>
      </c>
      <c r="D7" s="9"/>
      <c r="E7" s="15"/>
      <c r="F7" s="9"/>
      <c r="G7" s="49"/>
      <c r="H7" s="24" t="str">
        <f>'WS на 32 игры'!R3</f>
        <v>30-28 - -</v>
      </c>
      <c r="I7" s="15"/>
      <c r="J7" s="15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4"/>
      <c r="Z7" s="3"/>
      <c r="AA7" s="21" t="s">
        <v>84</v>
      </c>
      <c r="AB7" s="22" t="e">
        <f>'WS на 32 игры'!Q4</f>
        <v>#N/A</v>
      </c>
      <c r="AC7" s="9"/>
      <c r="AD7" s="15"/>
      <c r="AE7" s="9"/>
      <c r="AF7" s="50"/>
      <c r="AG7" s="11" t="str">
        <f>'WS на 32 игры'!R27</f>
        <v>30- - -</v>
      </c>
      <c r="AH7" s="15"/>
      <c r="AI7" s="15"/>
      <c r="AJ7" s="9"/>
      <c r="AK7" s="9"/>
      <c r="AL7" s="9"/>
      <c r="AM7" s="9"/>
      <c r="AN7" s="9"/>
      <c r="AO7" s="9"/>
      <c r="AP7" s="20"/>
      <c r="AQ7" s="20"/>
      <c r="AR7" s="9"/>
      <c r="AS7" s="9"/>
      <c r="AT7" s="9"/>
      <c r="AU7" s="21" t="s">
        <v>34</v>
      </c>
      <c r="AV7" s="22" t="e">
        <f>'WS на 32 игры'!Q28</f>
        <v>#N/A</v>
      </c>
      <c r="AW7" s="9"/>
      <c r="AX7" s="15"/>
      <c r="AY7" s="9"/>
      <c r="AZ7" s="49"/>
      <c r="BA7" s="24" t="str">
        <f>'WS на 32 игры'!R71</f>
        <v>- - -</v>
      </c>
      <c r="BB7" s="15"/>
      <c r="BC7" s="15"/>
      <c r="BD7" s="9"/>
      <c r="BE7" s="20"/>
      <c r="BF7" s="20"/>
      <c r="BG7" s="4"/>
      <c r="BH7">
        <v>6</v>
      </c>
      <c r="BI7" t="str">
        <f>'WS на 32 игры'!Q58</f>
        <v>Чепакова Анастасия</v>
      </c>
    </row>
    <row r="8" spans="1:61" ht="15.75" thickBot="1">
      <c r="A8" s="3"/>
      <c r="B8" s="49" t="s">
        <v>1</v>
      </c>
      <c r="C8" s="23"/>
      <c r="D8" s="15"/>
      <c r="E8" s="15"/>
      <c r="F8" s="9"/>
      <c r="G8" s="25"/>
      <c r="H8" s="26" t="str">
        <f>'WS на 32 игры'!P3</f>
        <v>Козицына Татьяна</v>
      </c>
      <c r="I8" s="9"/>
      <c r="J8" s="15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4"/>
      <c r="Z8" s="3"/>
      <c r="AA8" s="49" t="s">
        <v>33</v>
      </c>
      <c r="AB8" s="23"/>
      <c r="AC8" s="15"/>
      <c r="AD8" s="15"/>
      <c r="AE8" s="9"/>
      <c r="AF8" s="13"/>
      <c r="AG8" s="8" t="e">
        <f>'WS на 32 игры'!P27</f>
        <v>#N/A</v>
      </c>
      <c r="AH8" s="9"/>
      <c r="AI8" s="15"/>
      <c r="AJ8" s="9"/>
      <c r="AK8" s="9"/>
      <c r="AL8" s="9"/>
      <c r="AM8" s="9"/>
      <c r="AN8" s="9"/>
      <c r="AO8" s="9"/>
      <c r="AP8" s="20"/>
      <c r="AQ8" s="20"/>
      <c r="AR8" s="9"/>
      <c r="AS8" s="9"/>
      <c r="AT8" s="9"/>
      <c r="AU8" s="49" t="s">
        <v>49</v>
      </c>
      <c r="AV8" s="23"/>
      <c r="AW8" s="15"/>
      <c r="AX8" s="15"/>
      <c r="AY8" s="9"/>
      <c r="AZ8" s="25"/>
      <c r="BA8" s="26">
        <f>'WS на 32 игры'!P71</f>
        <v>0</v>
      </c>
      <c r="BB8" s="9"/>
      <c r="BC8" s="15"/>
      <c r="BD8" s="9"/>
      <c r="BE8" s="20">
        <v>25</v>
      </c>
      <c r="BF8" s="20"/>
      <c r="BG8" s="4"/>
      <c r="BH8">
        <v>7</v>
      </c>
      <c r="BI8" t="str">
        <f>'WS на 32 игры'!P59</f>
        <v>Кореневская Оксана</v>
      </c>
    </row>
    <row r="9" spans="1:61">
      <c r="A9" s="3"/>
      <c r="B9" s="49"/>
      <c r="C9" s="24"/>
      <c r="D9" s="9"/>
      <c r="E9" s="9"/>
      <c r="F9" s="9"/>
      <c r="G9" s="20"/>
      <c r="H9" s="20"/>
      <c r="I9" s="9"/>
      <c r="J9" s="15"/>
      <c r="K9" s="9"/>
      <c r="L9" s="12"/>
      <c r="M9" s="7" t="str">
        <f>'WS на 32 игры'!P18</f>
        <v>Козицына Татьяна</v>
      </c>
      <c r="N9" s="9"/>
      <c r="O9" s="9"/>
      <c r="P9" s="9"/>
      <c r="Q9" s="9"/>
      <c r="R9" s="9"/>
      <c r="S9" s="9"/>
      <c r="T9" s="9"/>
      <c r="U9" s="9"/>
      <c r="V9" s="9"/>
      <c r="W9" s="9"/>
      <c r="X9" s="4"/>
      <c r="Z9" s="3"/>
      <c r="AA9" s="49"/>
      <c r="AB9" s="24"/>
      <c r="AC9" s="9"/>
      <c r="AD9" s="9"/>
      <c r="AE9" s="9"/>
      <c r="AF9" s="9"/>
      <c r="AG9" s="9"/>
      <c r="AH9" s="9"/>
      <c r="AI9" s="15"/>
      <c r="AJ9" s="9"/>
      <c r="AK9" s="12"/>
      <c r="AL9" s="7" t="str">
        <f>'WS на 32 игры'!P38</f>
        <v>Асланова Гульнара</v>
      </c>
      <c r="AM9" s="9"/>
      <c r="AN9" s="9"/>
      <c r="AO9" s="9"/>
      <c r="AP9" s="20"/>
      <c r="AQ9" s="20"/>
      <c r="AR9" s="9"/>
      <c r="AS9" s="9"/>
      <c r="AT9" s="9"/>
      <c r="AU9" s="49"/>
      <c r="AV9" s="24"/>
      <c r="AW9" s="9"/>
      <c r="AX9" s="9"/>
      <c r="AY9" s="9"/>
      <c r="AZ9" s="20"/>
      <c r="BA9" s="20"/>
      <c r="BB9" s="9"/>
      <c r="BC9" s="15"/>
      <c r="BD9" s="9"/>
      <c r="BE9" s="21" t="s">
        <v>52</v>
      </c>
      <c r="BF9" s="22">
        <f>'WS на 32 игры'!P74</f>
        <v>0</v>
      </c>
      <c r="BG9" s="4"/>
      <c r="BH9">
        <v>8</v>
      </c>
      <c r="BI9" t="str">
        <f>'WS на 32 игры'!Q59</f>
        <v>Козицына Татьяна</v>
      </c>
    </row>
    <row r="10" spans="1:61" ht="15.75" thickBot="1">
      <c r="A10" s="3"/>
      <c r="B10" s="25">
        <v>16</v>
      </c>
      <c r="C10" s="26" t="str">
        <f>VLOOKUP(B10,'WS на 32 список'!A1:C154,2,FALSE)</f>
        <v>Асланова Гульнара</v>
      </c>
      <c r="D10" s="9"/>
      <c r="E10" s="9"/>
      <c r="F10" s="9"/>
      <c r="G10" s="20"/>
      <c r="H10" s="20"/>
      <c r="I10" s="9"/>
      <c r="J10" s="15"/>
      <c r="K10" s="15"/>
      <c r="L10" s="50" t="s">
        <v>24</v>
      </c>
      <c r="M10" s="10" t="str">
        <f>'WS на 32 игры'!R18</f>
        <v>26-30 - -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4"/>
      <c r="Z10" s="3"/>
      <c r="AA10" s="25" t="s">
        <v>85</v>
      </c>
      <c r="AB10" s="26" t="e">
        <f>'WS на 32 игры'!Q5</f>
        <v>#N/A</v>
      </c>
      <c r="AC10" s="9"/>
      <c r="AD10" s="9"/>
      <c r="AE10" s="9"/>
      <c r="AF10" s="9"/>
      <c r="AG10" s="9"/>
      <c r="AH10" s="9"/>
      <c r="AI10" s="15"/>
      <c r="AJ10" s="15"/>
      <c r="AK10" s="50" t="s">
        <v>44</v>
      </c>
      <c r="AL10" s="10" t="str">
        <f>'WS на 32 игры'!R38</f>
        <v>30- - -</v>
      </c>
      <c r="AM10" s="9"/>
      <c r="AN10" s="9"/>
      <c r="AO10" s="9"/>
      <c r="AP10" s="20"/>
      <c r="AQ10" s="20"/>
      <c r="AR10" s="9"/>
      <c r="AS10" s="9"/>
      <c r="AT10" s="9"/>
      <c r="AU10" s="25" t="s">
        <v>36</v>
      </c>
      <c r="AV10" s="26" t="e">
        <f>'WS на 32 игры'!Q29</f>
        <v>#N/A</v>
      </c>
      <c r="AW10" s="9"/>
      <c r="AX10" s="9"/>
      <c r="AY10" s="9"/>
      <c r="AZ10" s="20"/>
      <c r="BA10" s="20"/>
      <c r="BB10" s="9"/>
      <c r="BC10" s="15"/>
      <c r="BD10" s="15"/>
      <c r="BE10" s="49" t="s">
        <v>54</v>
      </c>
      <c r="BF10" s="23" t="str">
        <f>'WS на 32 игры'!R74</f>
        <v>- - -</v>
      </c>
      <c r="BG10" s="4"/>
      <c r="BH10">
        <v>9</v>
      </c>
      <c r="BI10" t="str">
        <f>'WS на 32 игры'!P54</f>
        <v>Ладанова Надежда</v>
      </c>
    </row>
    <row r="11" spans="1:61">
      <c r="A11" s="3"/>
      <c r="B11" s="21">
        <v>9</v>
      </c>
      <c r="C11" s="22" t="str">
        <f>VLOOKUP(B11,'WS на 32 список'!A1:C154,2,FALSE)</f>
        <v>Гурих Светлана</v>
      </c>
      <c r="D11" s="9"/>
      <c r="E11" s="9"/>
      <c r="F11" s="9"/>
      <c r="G11" s="20"/>
      <c r="H11" s="20"/>
      <c r="I11" s="9"/>
      <c r="J11" s="15"/>
      <c r="K11" s="9"/>
      <c r="L11" s="50"/>
      <c r="M11" s="11" t="str">
        <f>'WS на 32 игры'!R19</f>
        <v>10-30 - -</v>
      </c>
      <c r="N11" s="15"/>
      <c r="O11" s="15"/>
      <c r="P11" s="9"/>
      <c r="Q11" s="9"/>
      <c r="R11" s="9"/>
      <c r="S11" s="9"/>
      <c r="T11" s="9"/>
      <c r="U11" s="9"/>
      <c r="V11" s="9"/>
      <c r="W11" s="9"/>
      <c r="X11" s="4"/>
      <c r="Z11" s="3"/>
      <c r="AA11" s="21" t="s">
        <v>86</v>
      </c>
      <c r="AB11" s="22" t="e">
        <f>'WS на 32 игры'!Q6</f>
        <v>#N/A</v>
      </c>
      <c r="AC11" s="9"/>
      <c r="AD11" s="9"/>
      <c r="AE11" s="9"/>
      <c r="AF11" s="9"/>
      <c r="AG11" s="9"/>
      <c r="AH11" s="9"/>
      <c r="AI11" s="15"/>
      <c r="AJ11" s="9"/>
      <c r="AK11" s="50"/>
      <c r="AL11" s="11" t="str">
        <f>'WS на 32 игры'!R39</f>
        <v>21-30 - -</v>
      </c>
      <c r="AM11" s="15"/>
      <c r="AN11" s="15"/>
      <c r="AO11" s="9"/>
      <c r="AP11" s="20"/>
      <c r="AQ11" s="20"/>
      <c r="AR11" s="9"/>
      <c r="AS11" s="9"/>
      <c r="AT11" s="9"/>
      <c r="AU11" s="21" t="s">
        <v>35</v>
      </c>
      <c r="AV11" s="22" t="e">
        <f>'WS на 32 игры'!Q30</f>
        <v>#N/A</v>
      </c>
      <c r="AW11" s="9"/>
      <c r="AX11" s="9"/>
      <c r="AY11" s="9"/>
      <c r="AZ11" s="20"/>
      <c r="BA11" s="20"/>
      <c r="BB11" s="9"/>
      <c r="BC11" s="15"/>
      <c r="BD11" s="9"/>
      <c r="BE11" s="49"/>
      <c r="BF11" s="24" t="str">
        <f>'WS на 32 игры'!R75</f>
        <v>- - -</v>
      </c>
      <c r="BG11" s="4"/>
      <c r="BH11">
        <v>10</v>
      </c>
      <c r="BI11" t="str">
        <f>'WS на 32 игры'!Q54</f>
        <v>Винокурова Ирина</v>
      </c>
    </row>
    <row r="12" spans="1:61" ht="15.75" thickBot="1">
      <c r="A12" s="3"/>
      <c r="B12" s="49" t="s">
        <v>2</v>
      </c>
      <c r="C12" s="23"/>
      <c r="D12" s="9"/>
      <c r="E12" s="9"/>
      <c r="F12" s="9"/>
      <c r="G12" s="20"/>
      <c r="H12" s="20"/>
      <c r="I12" s="9"/>
      <c r="J12" s="15"/>
      <c r="K12" s="9"/>
      <c r="L12" s="13"/>
      <c r="M12" s="8" t="str">
        <f>'WS на 32 игры'!P19</f>
        <v>Окулова Александра</v>
      </c>
      <c r="N12" s="9"/>
      <c r="O12" s="15"/>
      <c r="P12" s="9"/>
      <c r="Q12" s="9"/>
      <c r="R12" s="9"/>
      <c r="S12" s="9"/>
      <c r="T12" s="9"/>
      <c r="U12" s="9"/>
      <c r="V12" s="9"/>
      <c r="W12" s="9"/>
      <c r="X12" s="4"/>
      <c r="Z12" s="3"/>
      <c r="AA12" s="49" t="s">
        <v>34</v>
      </c>
      <c r="AB12" s="23"/>
      <c r="AC12" s="9"/>
      <c r="AD12" s="9"/>
      <c r="AE12" s="9"/>
      <c r="AF12" s="9"/>
      <c r="AG12" s="9"/>
      <c r="AH12" s="9"/>
      <c r="AI12" s="15"/>
      <c r="AJ12" s="9"/>
      <c r="AK12" s="13"/>
      <c r="AL12" s="8" t="str">
        <f>'WS на 32 игры'!P39</f>
        <v>Минаева Евгения</v>
      </c>
      <c r="AM12" s="9"/>
      <c r="AN12" s="15"/>
      <c r="AO12" s="9"/>
      <c r="AP12" s="20"/>
      <c r="AQ12" s="20"/>
      <c r="AR12" s="9"/>
      <c r="AS12" s="9"/>
      <c r="AT12" s="9"/>
      <c r="AU12" s="49" t="s">
        <v>50</v>
      </c>
      <c r="AV12" s="23"/>
      <c r="AW12" s="9"/>
      <c r="AX12" s="9"/>
      <c r="AY12" s="9"/>
      <c r="AZ12" s="20"/>
      <c r="BA12" s="20"/>
      <c r="BB12" s="9"/>
      <c r="BC12" s="15"/>
      <c r="BD12" s="9"/>
      <c r="BE12" s="25" t="s">
        <v>53</v>
      </c>
      <c r="BF12" s="26">
        <f>'WS на 32 игры'!P75</f>
        <v>0</v>
      </c>
      <c r="BG12" s="4"/>
      <c r="BH12">
        <v>11</v>
      </c>
      <c r="BI12" t="str">
        <f>'WS на 32 игры'!P55</f>
        <v>Потапова Анна</v>
      </c>
    </row>
    <row r="13" spans="1:61">
      <c r="A13" s="3"/>
      <c r="B13" s="49"/>
      <c r="C13" s="24"/>
      <c r="D13" s="15"/>
      <c r="E13" s="15"/>
      <c r="F13" s="9"/>
      <c r="G13" s="21"/>
      <c r="H13" s="22" t="str">
        <f>'WS на 32 игры'!P4</f>
        <v>Гурих Светлана</v>
      </c>
      <c r="I13" s="9"/>
      <c r="J13" s="15"/>
      <c r="K13" s="9"/>
      <c r="L13" s="9"/>
      <c r="M13" s="9"/>
      <c r="N13" s="9"/>
      <c r="O13" s="15"/>
      <c r="P13" s="9"/>
      <c r="Q13" s="9"/>
      <c r="R13" s="9"/>
      <c r="S13" s="9"/>
      <c r="T13" s="9"/>
      <c r="U13" s="9"/>
      <c r="V13" s="9"/>
      <c r="W13" s="9"/>
      <c r="X13" s="4"/>
      <c r="Z13" s="3"/>
      <c r="AA13" s="49"/>
      <c r="AB13" s="24"/>
      <c r="AC13" s="15"/>
      <c r="AD13" s="15"/>
      <c r="AE13" s="9"/>
      <c r="AF13" s="12"/>
      <c r="AG13" s="7" t="str">
        <f>'WS на 32 игры'!P28</f>
        <v>Жаравина Анастасия</v>
      </c>
      <c r="AH13" s="9"/>
      <c r="AI13" s="15"/>
      <c r="AJ13" s="9"/>
      <c r="AK13" s="9"/>
      <c r="AL13" s="9"/>
      <c r="AM13" s="9"/>
      <c r="AN13" s="15"/>
      <c r="AO13" s="9"/>
      <c r="AP13" s="20"/>
      <c r="AQ13" s="20"/>
      <c r="AR13" s="9"/>
      <c r="AS13" s="9"/>
      <c r="AT13" s="9"/>
      <c r="AU13" s="49"/>
      <c r="AV13" s="24"/>
      <c r="AW13" s="15"/>
      <c r="AX13" s="15"/>
      <c r="AY13" s="9"/>
      <c r="AZ13" s="21"/>
      <c r="BA13" s="22">
        <f>'WS на 32 игры'!P72</f>
        <v>0</v>
      </c>
      <c r="BB13" s="9"/>
      <c r="BC13" s="15"/>
      <c r="BD13" s="9"/>
      <c r="BE13" s="20"/>
      <c r="BF13" s="20"/>
      <c r="BG13" s="4"/>
      <c r="BH13">
        <v>12</v>
      </c>
      <c r="BI13" t="str">
        <f>'WS на 32 игры'!Q55</f>
        <v>Андронник Людмила</v>
      </c>
    </row>
    <row r="14" spans="1:61" ht="15.75" thickBot="1">
      <c r="A14" s="3"/>
      <c r="B14" s="25">
        <v>24</v>
      </c>
      <c r="C14" s="26" t="e">
        <f>VLOOKUP(B14,'WS на 32 список'!A1:C154,2,FALSE)</f>
        <v>#N/A</v>
      </c>
      <c r="D14" s="9"/>
      <c r="E14" s="15"/>
      <c r="F14" s="15"/>
      <c r="G14" s="49" t="s">
        <v>17</v>
      </c>
      <c r="H14" s="23" t="str">
        <f>'WS на 32 игры'!R4</f>
        <v>30- - -</v>
      </c>
      <c r="I14" s="15"/>
      <c r="J14" s="15"/>
      <c r="K14" s="9"/>
      <c r="L14" s="9"/>
      <c r="M14" s="9"/>
      <c r="N14" s="9"/>
      <c r="O14" s="15"/>
      <c r="P14" s="9"/>
      <c r="Q14" s="9"/>
      <c r="R14" s="9"/>
      <c r="S14" s="9"/>
      <c r="T14" s="9"/>
      <c r="U14" s="9"/>
      <c r="V14" s="9"/>
      <c r="W14" s="9"/>
      <c r="X14" s="4"/>
      <c r="Z14" s="3"/>
      <c r="AA14" s="25" t="s">
        <v>87</v>
      </c>
      <c r="AB14" s="26" t="str">
        <f>'WS на 32 игры'!Q7</f>
        <v>Жаравина Анастасия</v>
      </c>
      <c r="AC14" s="9"/>
      <c r="AD14" s="15"/>
      <c r="AE14" s="15"/>
      <c r="AF14" s="50" t="s">
        <v>41</v>
      </c>
      <c r="AG14" s="10" t="str">
        <f>'WS на 32 игры'!R28</f>
        <v>-30 - -</v>
      </c>
      <c r="AH14" s="15"/>
      <c r="AI14" s="15"/>
      <c r="AJ14" s="9"/>
      <c r="AK14" s="9"/>
      <c r="AL14" s="9"/>
      <c r="AM14" s="9"/>
      <c r="AN14" s="15"/>
      <c r="AO14" s="9"/>
      <c r="AP14" s="20"/>
      <c r="AQ14" s="20"/>
      <c r="AR14" s="9"/>
      <c r="AS14" s="9"/>
      <c r="AT14" s="9"/>
      <c r="AU14" s="25" t="s">
        <v>37</v>
      </c>
      <c r="AV14" s="26" t="e">
        <f>'WS на 32 игры'!Q31</f>
        <v>#N/A</v>
      </c>
      <c r="AW14" s="9"/>
      <c r="AX14" s="15"/>
      <c r="AY14" s="15"/>
      <c r="AZ14" s="49" t="s">
        <v>53</v>
      </c>
      <c r="BA14" s="23" t="str">
        <f>'WS на 32 игры'!R72</f>
        <v>- - -</v>
      </c>
      <c r="BB14" s="15"/>
      <c r="BC14" s="15"/>
      <c r="BD14" s="9"/>
      <c r="BE14" s="20">
        <v>27</v>
      </c>
      <c r="BF14" s="20"/>
      <c r="BG14" s="4"/>
      <c r="BH14">
        <v>13</v>
      </c>
      <c r="BI14" t="str">
        <f>'WS на 32 игры'!P68</f>
        <v>Пахомова Юлия</v>
      </c>
    </row>
    <row r="15" spans="1:61">
      <c r="A15" s="3"/>
      <c r="B15" s="21">
        <v>25</v>
      </c>
      <c r="C15" s="22" t="e">
        <f>VLOOKUP(B15,'WS на 32 список'!A1:C154,2,FALSE)</f>
        <v>#N/A</v>
      </c>
      <c r="D15" s="9"/>
      <c r="E15" s="15"/>
      <c r="F15" s="9"/>
      <c r="G15" s="49"/>
      <c r="H15" s="24" t="str">
        <f>'WS на 32 игры'!R5</f>
        <v>-30 - -</v>
      </c>
      <c r="I15" s="9"/>
      <c r="J15" s="9"/>
      <c r="K15" s="9"/>
      <c r="L15" s="9"/>
      <c r="M15" s="9"/>
      <c r="N15" s="9"/>
      <c r="O15" s="15"/>
      <c r="P15" s="9"/>
      <c r="Q15" s="9"/>
      <c r="R15" s="9"/>
      <c r="S15" s="9"/>
      <c r="T15" s="9"/>
      <c r="U15" s="9"/>
      <c r="V15" s="9"/>
      <c r="W15" s="9"/>
      <c r="X15" s="4"/>
      <c r="Z15" s="3"/>
      <c r="AA15" s="21" t="s">
        <v>88</v>
      </c>
      <c r="AB15" s="22" t="str">
        <f>'WS на 32 игры'!Q8</f>
        <v>Минаева Евгения</v>
      </c>
      <c r="AC15" s="9"/>
      <c r="AD15" s="15"/>
      <c r="AE15" s="9"/>
      <c r="AF15" s="50"/>
      <c r="AG15" s="11" t="str">
        <f>'WS на 32 игры'!R29</f>
        <v>30- - -</v>
      </c>
      <c r="AH15" s="9"/>
      <c r="AI15" s="9"/>
      <c r="AJ15" s="9"/>
      <c r="AK15" s="9"/>
      <c r="AL15" s="9"/>
      <c r="AM15" s="9"/>
      <c r="AN15" s="15"/>
      <c r="AO15" s="9"/>
      <c r="AP15" s="20"/>
      <c r="AQ15" s="20"/>
      <c r="AR15" s="9"/>
      <c r="AS15" s="9"/>
      <c r="AT15" s="9"/>
      <c r="AU15" s="21" t="s">
        <v>38</v>
      </c>
      <c r="AV15" s="22" t="e">
        <f>'WS на 32 игры'!Q32</f>
        <v>#N/A</v>
      </c>
      <c r="AW15" s="9"/>
      <c r="AX15" s="15"/>
      <c r="AY15" s="9"/>
      <c r="AZ15" s="49"/>
      <c r="BA15" s="24" t="str">
        <f>'WS на 32 игры'!R73</f>
        <v>- - -</v>
      </c>
      <c r="BB15" s="9"/>
      <c r="BC15" s="9"/>
      <c r="BD15" s="9"/>
      <c r="BE15" s="21" t="s">
        <v>52</v>
      </c>
      <c r="BF15" s="22">
        <f>'WS на 32 игры'!Q74</f>
        <v>0</v>
      </c>
      <c r="BG15" s="4"/>
      <c r="BH15">
        <v>14</v>
      </c>
      <c r="BI15" t="str">
        <f>'WS на 32 игры'!Q68</f>
        <v>Котлинская Людмила</v>
      </c>
    </row>
    <row r="16" spans="1:61" ht="15.75" thickBot="1">
      <c r="A16" s="3"/>
      <c r="B16" s="49" t="s">
        <v>3</v>
      </c>
      <c r="C16" s="23"/>
      <c r="D16" s="15"/>
      <c r="E16" s="15"/>
      <c r="F16" s="9"/>
      <c r="G16" s="25"/>
      <c r="H16" s="26" t="str">
        <f>'WS на 32 игры'!P5</f>
        <v>Окулова Александра</v>
      </c>
      <c r="I16" s="9"/>
      <c r="J16" s="9"/>
      <c r="K16" s="9"/>
      <c r="L16" s="9"/>
      <c r="M16" s="9"/>
      <c r="N16" s="9"/>
      <c r="O16" s="15"/>
      <c r="P16" s="9"/>
      <c r="Q16" s="9"/>
      <c r="R16" s="9"/>
      <c r="S16" s="9"/>
      <c r="T16" s="9"/>
      <c r="U16" s="9"/>
      <c r="V16" s="9"/>
      <c r="W16" s="9"/>
      <c r="X16" s="4"/>
      <c r="Z16" s="3"/>
      <c r="AA16" s="49" t="s">
        <v>36</v>
      </c>
      <c r="AB16" s="23"/>
      <c r="AC16" s="15"/>
      <c r="AD16" s="15"/>
      <c r="AE16" s="9"/>
      <c r="AF16" s="13"/>
      <c r="AG16" s="8" t="str">
        <f>'WS на 32 игры'!P29</f>
        <v>Минаева Евгения</v>
      </c>
      <c r="AH16" s="9"/>
      <c r="AI16" s="9"/>
      <c r="AJ16" s="9"/>
      <c r="AK16" s="9"/>
      <c r="AL16" s="9"/>
      <c r="AM16" s="9"/>
      <c r="AN16" s="15"/>
      <c r="AO16" s="9"/>
      <c r="AP16" s="20">
        <v>17</v>
      </c>
      <c r="AQ16" s="20"/>
      <c r="AR16" s="9"/>
      <c r="AS16" s="9"/>
      <c r="AT16" s="9"/>
      <c r="AU16" s="49" t="s">
        <v>51</v>
      </c>
      <c r="AV16" s="23"/>
      <c r="AW16" s="15"/>
      <c r="AX16" s="15"/>
      <c r="AY16" s="9"/>
      <c r="AZ16" s="25"/>
      <c r="BA16" s="26">
        <f>'WS на 32 игры'!P73</f>
        <v>0</v>
      </c>
      <c r="BB16" s="9"/>
      <c r="BC16" s="9"/>
      <c r="BD16" s="9"/>
      <c r="BE16" s="49" t="s">
        <v>55</v>
      </c>
      <c r="BF16" s="23"/>
      <c r="BG16" s="4"/>
      <c r="BH16">
        <v>15</v>
      </c>
      <c r="BI16" t="str">
        <f>'WS на 32 игры'!P69</f>
        <v>Гурих Светлана</v>
      </c>
    </row>
    <row r="17" spans="1:61">
      <c r="A17" s="3"/>
      <c r="B17" s="49"/>
      <c r="C17" s="24"/>
      <c r="D17" s="9"/>
      <c r="E17" s="9"/>
      <c r="F17" s="9"/>
      <c r="G17" s="20"/>
      <c r="H17" s="20"/>
      <c r="I17" s="9"/>
      <c r="J17" s="9"/>
      <c r="K17" s="9"/>
      <c r="L17" s="9"/>
      <c r="M17" s="9"/>
      <c r="N17" s="9"/>
      <c r="O17" s="15"/>
      <c r="P17" s="9"/>
      <c r="Q17" s="12"/>
      <c r="R17" s="7" t="str">
        <f>'WS на 32 игры'!P42</f>
        <v>Окулова Александра</v>
      </c>
      <c r="S17" s="9"/>
      <c r="T17" s="9"/>
      <c r="U17" s="9"/>
      <c r="V17" s="9"/>
      <c r="W17" s="9"/>
      <c r="X17" s="4"/>
      <c r="Z17" s="3"/>
      <c r="AA17" s="49"/>
      <c r="AB17" s="24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15"/>
      <c r="AO17" s="9"/>
      <c r="AP17" s="21"/>
      <c r="AQ17" s="22" t="str">
        <f>'WS на 32 игры'!P46</f>
        <v>Асланова Гульнара</v>
      </c>
      <c r="AR17" s="9"/>
      <c r="AS17" s="9"/>
      <c r="AT17" s="9"/>
      <c r="AU17" s="49"/>
      <c r="AV17" s="24"/>
      <c r="AW17" s="9"/>
      <c r="AX17" s="9"/>
      <c r="AY17" s="9"/>
      <c r="AZ17" s="20"/>
      <c r="BA17" s="20"/>
      <c r="BB17" s="9"/>
      <c r="BC17" s="9"/>
      <c r="BD17" s="9"/>
      <c r="BE17" s="49"/>
      <c r="BF17" s="24"/>
      <c r="BG17" s="4"/>
      <c r="BH17">
        <v>16</v>
      </c>
      <c r="BI17" t="str">
        <f>'WS на 32 игры'!Q69</f>
        <v>Старцева Светлана</v>
      </c>
    </row>
    <row r="18" spans="1:61" ht="15.75" thickBot="1">
      <c r="A18" s="3"/>
      <c r="B18" s="25">
        <v>8</v>
      </c>
      <c r="C18" s="26" t="str">
        <f>VLOOKUP(B18,'WS на 32 список'!A1:C154,2,FALSE)</f>
        <v>Окулова Александра</v>
      </c>
      <c r="D18" s="9"/>
      <c r="E18" s="9"/>
      <c r="F18" s="9"/>
      <c r="G18" s="20"/>
      <c r="H18" s="20"/>
      <c r="I18" s="9"/>
      <c r="J18" s="9"/>
      <c r="K18" s="9"/>
      <c r="L18" s="9"/>
      <c r="M18" s="9"/>
      <c r="N18" s="9"/>
      <c r="O18" s="15"/>
      <c r="P18" s="15"/>
      <c r="Q18" s="50" t="s">
        <v>28</v>
      </c>
      <c r="R18" s="10" t="str">
        <f>'WS на 32 игры'!R42</f>
        <v>12-30 - -</v>
      </c>
      <c r="S18" s="9"/>
      <c r="T18" s="9"/>
      <c r="U18" s="9"/>
      <c r="V18" s="9"/>
      <c r="W18" s="9"/>
      <c r="X18" s="4"/>
      <c r="Z18" s="3"/>
      <c r="AA18" s="25" t="s">
        <v>89</v>
      </c>
      <c r="AB18" s="26" t="e">
        <f>'WS на 32 игры'!Q9</f>
        <v>#N/A</v>
      </c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15"/>
      <c r="AO18" s="15"/>
      <c r="AP18" s="49" t="s">
        <v>46</v>
      </c>
      <c r="AQ18" s="23" t="str">
        <f>'WS на 32 игры'!R46</f>
        <v>30-0 - -</v>
      </c>
      <c r="AR18" s="9"/>
      <c r="AS18" s="9"/>
      <c r="AT18" s="9"/>
      <c r="AU18" s="25" t="s">
        <v>39</v>
      </c>
      <c r="AV18" s="26" t="e">
        <f>'WS на 32 игры'!Q33</f>
        <v>#N/A</v>
      </c>
      <c r="AW18" s="9"/>
      <c r="AX18" s="9"/>
      <c r="AY18" s="9"/>
      <c r="AZ18" s="20"/>
      <c r="BA18" s="20"/>
      <c r="BB18" s="9"/>
      <c r="BC18" s="9"/>
      <c r="BD18" s="9"/>
      <c r="BE18" s="25" t="s">
        <v>53</v>
      </c>
      <c r="BF18" s="26">
        <f>'WS на 32 игры'!Q75</f>
        <v>0</v>
      </c>
      <c r="BG18" s="4"/>
      <c r="BH18">
        <v>17</v>
      </c>
      <c r="BI18" t="str">
        <f>'WS на 32 игры'!P56</f>
        <v>Малышкина Александра</v>
      </c>
    </row>
    <row r="19" spans="1:61">
      <c r="A19" s="3"/>
      <c r="B19" s="21">
        <v>5</v>
      </c>
      <c r="C19" s="22" t="str">
        <f>VLOOKUP(B19,'WS на 32 список'!A1:C154,2,FALSE)</f>
        <v>Лобанова Елизавета</v>
      </c>
      <c r="D19" s="9"/>
      <c r="E19" s="9"/>
      <c r="F19" s="9"/>
      <c r="G19" s="20"/>
      <c r="H19" s="20"/>
      <c r="I19" s="9"/>
      <c r="J19" s="9"/>
      <c r="K19" s="9"/>
      <c r="L19" s="9"/>
      <c r="M19" s="9"/>
      <c r="N19" s="9"/>
      <c r="O19" s="15"/>
      <c r="P19" s="9"/>
      <c r="Q19" s="50"/>
      <c r="R19" s="11" t="str">
        <f>'WS на 32 игры'!R43</f>
        <v>12-30 - -</v>
      </c>
      <c r="S19" s="15"/>
      <c r="T19" s="15"/>
      <c r="U19" s="9"/>
      <c r="V19" s="9"/>
      <c r="W19" s="9"/>
      <c r="X19" s="4"/>
      <c r="Z19" s="3"/>
      <c r="AA19" s="21" t="s">
        <v>90</v>
      </c>
      <c r="AB19" s="22" t="e">
        <f>'WS на 32 игры'!Q10</f>
        <v>#N/A</v>
      </c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15"/>
      <c r="AO19" s="9"/>
      <c r="AP19" s="49"/>
      <c r="AQ19" s="24" t="str">
        <f>'WS на 32 игры'!R47</f>
        <v>30-16 - -</v>
      </c>
      <c r="AR19" s="9"/>
      <c r="AS19" s="9"/>
      <c r="AT19" s="9"/>
      <c r="AU19" s="20"/>
      <c r="AV19" s="20"/>
      <c r="AW19" s="9"/>
      <c r="AX19" s="9"/>
      <c r="AY19" s="9"/>
      <c r="AZ19" s="20"/>
      <c r="BA19" s="20"/>
      <c r="BB19" s="9"/>
      <c r="BC19" s="9"/>
      <c r="BD19" s="9"/>
      <c r="BE19" s="20"/>
      <c r="BF19" s="20"/>
      <c r="BG19" s="4"/>
      <c r="BH19">
        <v>18</v>
      </c>
      <c r="BI19" t="str">
        <f>'WS на 32 игры'!Q56</f>
        <v>Асланова Гульнара</v>
      </c>
    </row>
    <row r="20" spans="1:61" ht="15.75" thickBot="1">
      <c r="A20" s="3"/>
      <c r="B20" s="49" t="s">
        <v>4</v>
      </c>
      <c r="C20" s="23"/>
      <c r="D20" s="9"/>
      <c r="E20" s="9"/>
      <c r="F20" s="9"/>
      <c r="G20" s="20"/>
      <c r="H20" s="20"/>
      <c r="I20" s="9"/>
      <c r="J20" s="9"/>
      <c r="K20" s="9"/>
      <c r="L20" s="9"/>
      <c r="M20" s="9"/>
      <c r="N20" s="9"/>
      <c r="O20" s="15"/>
      <c r="P20" s="9"/>
      <c r="Q20" s="13"/>
      <c r="R20" s="8" t="str">
        <f>'WS на 32 игры'!P43</f>
        <v>Харламова Юлия</v>
      </c>
      <c r="S20" s="9"/>
      <c r="T20" s="15"/>
      <c r="U20" s="9"/>
      <c r="V20" s="9"/>
      <c r="W20" s="9"/>
      <c r="X20" s="4"/>
      <c r="Z20" s="3"/>
      <c r="AA20" s="49" t="s">
        <v>35</v>
      </c>
      <c r="AB20" s="23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15"/>
      <c r="AO20" s="9"/>
      <c r="AP20" s="25"/>
      <c r="AQ20" s="26" t="str">
        <f>'WS на 32 игры'!P47</f>
        <v>Малышкина Александра</v>
      </c>
      <c r="AR20" s="9"/>
      <c r="AS20" s="9"/>
      <c r="AT20" s="9"/>
      <c r="AU20" s="20"/>
      <c r="AV20" s="20"/>
      <c r="AW20" s="9"/>
      <c r="AX20" s="9"/>
      <c r="AY20" s="9"/>
      <c r="AZ20" s="20"/>
      <c r="BA20" s="20"/>
      <c r="BB20" s="9"/>
      <c r="BC20" s="9"/>
      <c r="BD20" s="9"/>
      <c r="BE20" s="20"/>
      <c r="BF20" s="20"/>
      <c r="BG20" s="4"/>
      <c r="BH20">
        <v>19</v>
      </c>
      <c r="BI20" t="str">
        <f>'WS на 32 игры'!P57</f>
        <v>Смирнова Евгения</v>
      </c>
    </row>
    <row r="21" spans="1:61" ht="15.75" thickBot="1">
      <c r="A21" s="3"/>
      <c r="B21" s="49"/>
      <c r="C21" s="24"/>
      <c r="D21" s="15"/>
      <c r="E21" s="15"/>
      <c r="F21" s="9"/>
      <c r="G21" s="21"/>
      <c r="H21" s="22" t="str">
        <f>'WS на 32 игры'!P6</f>
        <v>Лобанова Елизавета</v>
      </c>
      <c r="I21" s="9"/>
      <c r="J21" s="9"/>
      <c r="K21" s="9"/>
      <c r="L21" s="9"/>
      <c r="M21" s="9"/>
      <c r="N21" s="9"/>
      <c r="O21" s="15"/>
      <c r="P21" s="9"/>
      <c r="Q21" s="9"/>
      <c r="R21" s="9"/>
      <c r="S21" s="9"/>
      <c r="T21" s="15"/>
      <c r="U21" s="9"/>
      <c r="V21" s="9"/>
      <c r="W21" s="9"/>
      <c r="X21" s="4"/>
      <c r="Z21" s="3"/>
      <c r="AA21" s="49"/>
      <c r="AB21" s="24"/>
      <c r="AC21" s="15"/>
      <c r="AD21" s="15"/>
      <c r="AE21" s="9"/>
      <c r="AF21" s="12"/>
      <c r="AG21" s="7" t="str">
        <f>'WS на 32 игры'!P30</f>
        <v>Малышкина Александра</v>
      </c>
      <c r="AH21" s="9"/>
      <c r="AI21" s="9"/>
      <c r="AJ21" s="9"/>
      <c r="AK21" s="9"/>
      <c r="AL21" s="9"/>
      <c r="AM21" s="9"/>
      <c r="AN21" s="15"/>
      <c r="AO21" s="9"/>
      <c r="AP21" s="20"/>
      <c r="AQ21" s="20"/>
      <c r="AR21" s="9"/>
      <c r="AS21" s="9"/>
      <c r="AT21" s="9"/>
      <c r="AU21" s="20"/>
      <c r="AV21" s="20"/>
      <c r="AW21" s="9"/>
      <c r="AX21" s="9"/>
      <c r="AY21" s="9"/>
      <c r="AZ21" s="20"/>
      <c r="BA21" s="20"/>
      <c r="BB21" s="9"/>
      <c r="BC21" s="9"/>
      <c r="BD21" s="9"/>
      <c r="BE21" s="20"/>
      <c r="BF21" s="20"/>
      <c r="BG21" s="4"/>
      <c r="BH21">
        <v>20</v>
      </c>
      <c r="BI21" t="str">
        <f>'WS на 32 игры'!Q57</f>
        <v>Минаева Евгения</v>
      </c>
    </row>
    <row r="22" spans="1:61" ht="15.75" thickBot="1">
      <c r="A22" s="3"/>
      <c r="B22" s="25">
        <v>28</v>
      </c>
      <c r="C22" s="26" t="e">
        <f>VLOOKUP(B22,'WS на 32 список'!A1:C154,2,FALSE)</f>
        <v>#N/A</v>
      </c>
      <c r="D22" s="9"/>
      <c r="E22" s="15"/>
      <c r="F22" s="15"/>
      <c r="G22" s="49" t="s">
        <v>18</v>
      </c>
      <c r="H22" s="23" t="str">
        <f>'WS на 32 игры'!R6</f>
        <v>30- - -</v>
      </c>
      <c r="I22" s="9"/>
      <c r="J22" s="9"/>
      <c r="K22" s="9"/>
      <c r="L22" s="9"/>
      <c r="M22" s="9"/>
      <c r="N22" s="9"/>
      <c r="O22" s="15"/>
      <c r="P22" s="9"/>
      <c r="Q22" s="9"/>
      <c r="R22" s="9"/>
      <c r="S22" s="9"/>
      <c r="T22" s="15"/>
      <c r="U22" s="9"/>
      <c r="V22" s="9"/>
      <c r="W22" s="9"/>
      <c r="X22" s="4"/>
      <c r="Z22" s="3"/>
      <c r="AA22" s="25" t="s">
        <v>9</v>
      </c>
      <c r="AB22" s="26" t="str">
        <f>'WS на 32 игры'!Q11</f>
        <v>Малышкина Александра</v>
      </c>
      <c r="AC22" s="9"/>
      <c r="AD22" s="15"/>
      <c r="AE22" s="15"/>
      <c r="AF22" s="50" t="s">
        <v>42</v>
      </c>
      <c r="AG22" s="10" t="str">
        <f>'WS на 32 игры'!R30</f>
        <v>-30 - -</v>
      </c>
      <c r="AH22" s="9"/>
      <c r="AI22" s="9"/>
      <c r="AJ22" s="9"/>
      <c r="AK22" s="9"/>
      <c r="AL22" s="9"/>
      <c r="AM22" s="9"/>
      <c r="AN22" s="15"/>
      <c r="AO22" s="9"/>
      <c r="AP22" s="20"/>
      <c r="AQ22" s="20"/>
      <c r="AR22" s="9"/>
      <c r="AS22" s="9"/>
      <c r="AT22" s="9"/>
      <c r="AU22" s="20"/>
      <c r="AV22" s="20"/>
      <c r="AW22" s="9"/>
      <c r="AX22" s="9"/>
      <c r="AY22" s="9"/>
      <c r="AZ22" s="21" t="s">
        <v>48</v>
      </c>
      <c r="BA22" s="22">
        <f>'WS на 32 игры'!Q70</f>
        <v>0</v>
      </c>
      <c r="BB22" s="9"/>
      <c r="BC22" s="9"/>
      <c r="BD22" s="9"/>
      <c r="BE22" s="20"/>
      <c r="BF22" s="20"/>
      <c r="BG22" s="4"/>
      <c r="BH22">
        <v>21</v>
      </c>
      <c r="BI22" t="str">
        <f>'WS на 32 игры'!P60</f>
        <v>Жаравина Анастасия</v>
      </c>
    </row>
    <row r="23" spans="1:61" ht="15.75" thickBot="1">
      <c r="A23" s="3"/>
      <c r="B23" s="21">
        <v>21</v>
      </c>
      <c r="C23" s="22" t="str">
        <f>VLOOKUP(B23,'WS на 32 список'!A1:C154,2,FALSE)</f>
        <v>Пахомова Юлия</v>
      </c>
      <c r="D23" s="9"/>
      <c r="E23" s="15"/>
      <c r="F23" s="9"/>
      <c r="G23" s="49"/>
      <c r="H23" s="24" t="str">
        <f>'WS на 32 игры'!R7</f>
        <v>30-26 - -</v>
      </c>
      <c r="I23" s="15"/>
      <c r="J23" s="15"/>
      <c r="K23" s="9"/>
      <c r="L23" s="9"/>
      <c r="M23" s="9"/>
      <c r="N23" s="9"/>
      <c r="O23" s="15"/>
      <c r="P23" s="9"/>
      <c r="Q23" s="9"/>
      <c r="R23" s="9"/>
      <c r="S23" s="9"/>
      <c r="T23" s="15"/>
      <c r="U23" s="9"/>
      <c r="V23" s="9"/>
      <c r="W23" s="9"/>
      <c r="X23" s="4"/>
      <c r="Z23" s="3"/>
      <c r="AA23" s="21" t="s">
        <v>91</v>
      </c>
      <c r="AB23" s="22" t="str">
        <f>'WS на 32 игры'!Q12</f>
        <v>Пахомова Евгения</v>
      </c>
      <c r="AC23" s="9"/>
      <c r="AD23" s="15"/>
      <c r="AE23" s="9"/>
      <c r="AF23" s="50"/>
      <c r="AG23" s="11" t="str">
        <f>'WS на 32 игры'!R31</f>
        <v>30- - -</v>
      </c>
      <c r="AH23" s="15"/>
      <c r="AI23" s="15"/>
      <c r="AJ23" s="9"/>
      <c r="AK23" s="9"/>
      <c r="AL23" s="9"/>
      <c r="AM23" s="9"/>
      <c r="AN23" s="15"/>
      <c r="AO23" s="9"/>
      <c r="AP23" s="20"/>
      <c r="AQ23" s="20"/>
      <c r="AR23" s="9"/>
      <c r="AS23" s="9"/>
      <c r="AT23" s="9"/>
      <c r="AU23" s="20"/>
      <c r="AV23" s="20"/>
      <c r="AW23" s="9"/>
      <c r="AX23" s="9"/>
      <c r="AY23" s="9"/>
      <c r="AZ23" s="47" t="s">
        <v>61</v>
      </c>
      <c r="BA23" s="23"/>
      <c r="BB23" s="9"/>
      <c r="BC23" s="9"/>
      <c r="BD23" s="9"/>
      <c r="BE23" s="20">
        <v>29</v>
      </c>
      <c r="BF23" s="20"/>
      <c r="BG23" s="4"/>
      <c r="BH23">
        <v>22</v>
      </c>
      <c r="BI23" t="str">
        <f>'WS на 32 игры'!Q60</f>
        <v>Пахомова Евгения</v>
      </c>
    </row>
    <row r="24" spans="1:61" ht="15.75" thickBot="1">
      <c r="A24" s="3"/>
      <c r="B24" s="49" t="s">
        <v>5</v>
      </c>
      <c r="C24" s="23"/>
      <c r="D24" s="15"/>
      <c r="E24" s="15"/>
      <c r="F24" s="9"/>
      <c r="G24" s="25"/>
      <c r="H24" s="26" t="str">
        <f>'WS на 32 игры'!P7</f>
        <v>Пахомова Юлия</v>
      </c>
      <c r="I24" s="9"/>
      <c r="J24" s="15"/>
      <c r="K24" s="9"/>
      <c r="L24" s="9"/>
      <c r="M24" s="9"/>
      <c r="N24" s="9"/>
      <c r="O24" s="15"/>
      <c r="P24" s="9"/>
      <c r="Q24" s="9"/>
      <c r="R24" s="9"/>
      <c r="S24" s="9"/>
      <c r="T24" s="15"/>
      <c r="U24" s="9"/>
      <c r="V24" s="9"/>
      <c r="W24" s="9"/>
      <c r="X24" s="4"/>
      <c r="Z24" s="3"/>
      <c r="AA24" s="49" t="s">
        <v>37</v>
      </c>
      <c r="AB24" s="23"/>
      <c r="AC24" s="15"/>
      <c r="AD24" s="15"/>
      <c r="AE24" s="9"/>
      <c r="AF24" s="13"/>
      <c r="AG24" s="8" t="str">
        <f>'WS на 32 игры'!P31</f>
        <v>Пахомова Евгения</v>
      </c>
      <c r="AH24" s="9"/>
      <c r="AI24" s="15"/>
      <c r="AJ24" s="9"/>
      <c r="AK24" s="9"/>
      <c r="AL24" s="9"/>
      <c r="AM24" s="9"/>
      <c r="AN24" s="15"/>
      <c r="AO24" s="9"/>
      <c r="AP24" s="20">
        <v>19</v>
      </c>
      <c r="AQ24" s="20"/>
      <c r="AR24" s="9"/>
      <c r="AS24" s="9"/>
      <c r="AT24" s="9"/>
      <c r="AU24" s="20"/>
      <c r="AV24" s="20"/>
      <c r="AW24" s="9"/>
      <c r="AX24" s="9"/>
      <c r="AY24" s="9"/>
      <c r="AZ24" s="48"/>
      <c r="BA24" s="24"/>
      <c r="BB24" s="15"/>
      <c r="BC24" s="15"/>
      <c r="BD24" s="9"/>
      <c r="BE24" s="21"/>
      <c r="BF24" s="22">
        <f>'WS на 32 игры'!P78</f>
        <v>0</v>
      </c>
      <c r="BG24" s="4"/>
      <c r="BH24">
        <v>23</v>
      </c>
      <c r="BI24" t="e">
        <f>'WS на 32 игры'!P61</f>
        <v>#N/A</v>
      </c>
    </row>
    <row r="25" spans="1:61" ht="15.75" thickBot="1">
      <c r="A25" s="3"/>
      <c r="B25" s="49"/>
      <c r="C25" s="24"/>
      <c r="D25" s="9"/>
      <c r="E25" s="9"/>
      <c r="F25" s="9"/>
      <c r="G25" s="20"/>
      <c r="H25" s="20"/>
      <c r="I25" s="9"/>
      <c r="J25" s="15"/>
      <c r="K25" s="9"/>
      <c r="L25" s="12"/>
      <c r="M25" s="7" t="str">
        <f>'WS на 32 игры'!P20</f>
        <v>Лобанова Елизавета</v>
      </c>
      <c r="N25" s="9"/>
      <c r="O25" s="15"/>
      <c r="P25" s="9"/>
      <c r="Q25" s="9"/>
      <c r="R25" s="9"/>
      <c r="S25" s="9"/>
      <c r="T25" s="15"/>
      <c r="U25" s="9"/>
      <c r="V25" s="9"/>
      <c r="W25" s="9"/>
      <c r="X25" s="4"/>
      <c r="Z25" s="3"/>
      <c r="AA25" s="49"/>
      <c r="AB25" s="24"/>
      <c r="AC25" s="9"/>
      <c r="AD25" s="9"/>
      <c r="AE25" s="9"/>
      <c r="AF25" s="9"/>
      <c r="AG25" s="9"/>
      <c r="AH25" s="9"/>
      <c r="AI25" s="15"/>
      <c r="AJ25" s="9"/>
      <c r="AK25" s="12"/>
      <c r="AL25" s="7" t="str">
        <f>'WS на 32 игры'!P40</f>
        <v>Малышкина Александра</v>
      </c>
      <c r="AM25" s="9"/>
      <c r="AN25" s="15"/>
      <c r="AO25" s="9"/>
      <c r="AP25" s="21"/>
      <c r="AQ25" s="22" t="str">
        <f>'WS на 32 игры'!Q46</f>
        <v>Минаева Евгения</v>
      </c>
      <c r="AR25" s="9"/>
      <c r="AS25" s="9"/>
      <c r="AT25" s="9"/>
      <c r="AU25" s="20"/>
      <c r="AV25" s="20"/>
      <c r="AW25" s="9"/>
      <c r="AX25" s="9"/>
      <c r="AY25" s="9"/>
      <c r="AZ25" s="25" t="s">
        <v>49</v>
      </c>
      <c r="BA25" s="26">
        <f>'WS на 32 игры'!Q71</f>
        <v>0</v>
      </c>
      <c r="BB25" s="9"/>
      <c r="BC25" s="15"/>
      <c r="BD25" s="15"/>
      <c r="BE25" s="49" t="s">
        <v>63</v>
      </c>
      <c r="BF25" s="23" t="str">
        <f>'WS на 32 игры'!R78</f>
        <v>- - -</v>
      </c>
      <c r="BG25" s="4"/>
      <c r="BH25">
        <v>24</v>
      </c>
      <c r="BI25" t="e">
        <f>'WS на 32 игры'!Q61</f>
        <v>#N/A</v>
      </c>
    </row>
    <row r="26" spans="1:61" ht="15.75" thickBot="1">
      <c r="A26" s="3"/>
      <c r="B26" s="25">
        <v>12</v>
      </c>
      <c r="C26" s="26" t="str">
        <f>VLOOKUP(B26,'WS на 32 список'!A1:C154,2,FALSE)</f>
        <v>Жаравина Анастасия</v>
      </c>
      <c r="D26" s="9"/>
      <c r="E26" s="9"/>
      <c r="F26" s="9"/>
      <c r="G26" s="20"/>
      <c r="H26" s="20"/>
      <c r="I26" s="9"/>
      <c r="J26" s="15"/>
      <c r="K26" s="15"/>
      <c r="L26" s="50" t="s">
        <v>25</v>
      </c>
      <c r="M26" s="10" t="str">
        <f>'WS на 32 игры'!R20</f>
        <v>30-28 - -</v>
      </c>
      <c r="N26" s="15"/>
      <c r="O26" s="15"/>
      <c r="P26" s="9"/>
      <c r="Q26" s="9"/>
      <c r="R26" s="9"/>
      <c r="S26" s="9"/>
      <c r="T26" s="15"/>
      <c r="U26" s="9"/>
      <c r="V26" s="9"/>
      <c r="W26" s="9"/>
      <c r="X26" s="4"/>
      <c r="Z26" s="3"/>
      <c r="AA26" s="25" t="s">
        <v>92</v>
      </c>
      <c r="AB26" s="26" t="e">
        <f>'WS на 32 игры'!Q13</f>
        <v>#N/A</v>
      </c>
      <c r="AC26" s="9"/>
      <c r="AD26" s="9"/>
      <c r="AE26" s="9"/>
      <c r="AF26" s="9"/>
      <c r="AG26" s="9"/>
      <c r="AH26" s="9"/>
      <c r="AI26" s="15"/>
      <c r="AJ26" s="15"/>
      <c r="AK26" s="50" t="s">
        <v>45</v>
      </c>
      <c r="AL26" s="10" t="str">
        <f>'WS на 32 игры'!R40</f>
        <v>33-31 - -</v>
      </c>
      <c r="AM26" s="15"/>
      <c r="AN26" s="15"/>
      <c r="AO26" s="9"/>
      <c r="AP26" s="49" t="s">
        <v>47</v>
      </c>
      <c r="AQ26" s="23"/>
      <c r="AR26" s="9"/>
      <c r="AS26" s="9"/>
      <c r="AT26" s="9"/>
      <c r="AU26" s="20"/>
      <c r="AV26" s="20"/>
      <c r="AW26" s="9"/>
      <c r="AX26" s="9"/>
      <c r="AY26" s="9"/>
      <c r="AZ26" s="21" t="s">
        <v>50</v>
      </c>
      <c r="BA26" s="22">
        <f>'WS на 32 игры'!Q72</f>
        <v>0</v>
      </c>
      <c r="BB26" s="9"/>
      <c r="BC26" s="15"/>
      <c r="BD26" s="9"/>
      <c r="BE26" s="49"/>
      <c r="BF26" s="24" t="str">
        <f>'WS на 32 игры'!R79</f>
        <v>- - -</v>
      </c>
      <c r="BG26" s="4"/>
      <c r="BH26">
        <v>25</v>
      </c>
      <c r="BI26">
        <f>'WS на 32 игры'!P76</f>
        <v>0</v>
      </c>
    </row>
    <row r="27" spans="1:61" ht="15.75" thickBot="1">
      <c r="A27" s="3"/>
      <c r="B27" s="21">
        <v>13</v>
      </c>
      <c r="C27" s="22" t="str">
        <f>VLOOKUP(B27,'WS на 32 список'!A1:C154,2,FALSE)</f>
        <v>Харламова Юлия</v>
      </c>
      <c r="D27" s="9"/>
      <c r="E27" s="9"/>
      <c r="F27" s="9"/>
      <c r="G27" s="20"/>
      <c r="H27" s="20"/>
      <c r="I27" s="9"/>
      <c r="J27" s="15"/>
      <c r="K27" s="9"/>
      <c r="L27" s="50"/>
      <c r="M27" s="11" t="str">
        <f>'WS на 32 игры'!R21</f>
        <v>30-2 - -</v>
      </c>
      <c r="N27" s="9"/>
      <c r="O27" s="9"/>
      <c r="P27" s="9"/>
      <c r="Q27" s="9"/>
      <c r="R27" s="9"/>
      <c r="S27" s="9"/>
      <c r="T27" s="15"/>
      <c r="U27" s="9"/>
      <c r="V27" s="9"/>
      <c r="W27" s="9"/>
      <c r="X27" s="4"/>
      <c r="Z27" s="3"/>
      <c r="AA27" s="21" t="s">
        <v>93</v>
      </c>
      <c r="AB27" s="22" t="e">
        <f>'WS на 32 игры'!Q14</f>
        <v>#N/A</v>
      </c>
      <c r="AC27" s="9"/>
      <c r="AD27" s="9"/>
      <c r="AE27" s="9"/>
      <c r="AF27" s="9"/>
      <c r="AG27" s="9"/>
      <c r="AH27" s="9"/>
      <c r="AI27" s="15"/>
      <c r="AJ27" s="9"/>
      <c r="AK27" s="50"/>
      <c r="AL27" s="11" t="str">
        <f>'WS на 32 игры'!R41</f>
        <v>-30 - -</v>
      </c>
      <c r="AM27" s="9"/>
      <c r="AN27" s="9"/>
      <c r="AO27" s="9"/>
      <c r="AP27" s="49"/>
      <c r="AQ27" s="24"/>
      <c r="AR27" s="9"/>
      <c r="AS27" s="9"/>
      <c r="AT27" s="9"/>
      <c r="AU27" s="20"/>
      <c r="AV27" s="20"/>
      <c r="AW27" s="9"/>
      <c r="AX27" s="9"/>
      <c r="AY27" s="9"/>
      <c r="AZ27" s="49" t="s">
        <v>62</v>
      </c>
      <c r="BA27" s="23"/>
      <c r="BB27" s="15"/>
      <c r="BC27" s="15"/>
      <c r="BD27" s="9"/>
      <c r="BE27" s="25"/>
      <c r="BF27" s="26">
        <f>'WS на 32 игры'!P79</f>
        <v>0</v>
      </c>
      <c r="BG27" s="4"/>
      <c r="BH27">
        <v>26</v>
      </c>
      <c r="BI27">
        <f>'WS на 32 игры'!Q76</f>
        <v>0</v>
      </c>
    </row>
    <row r="28" spans="1:61" ht="15.75" thickBot="1">
      <c r="A28" s="3"/>
      <c r="B28" s="49" t="s">
        <v>6</v>
      </c>
      <c r="C28" s="23"/>
      <c r="D28" s="9"/>
      <c r="E28" s="9"/>
      <c r="F28" s="9"/>
      <c r="G28" s="20"/>
      <c r="H28" s="20"/>
      <c r="I28" s="9"/>
      <c r="J28" s="15"/>
      <c r="K28" s="9"/>
      <c r="L28" s="13"/>
      <c r="M28" s="8" t="str">
        <f>'WS на 32 игры'!P21</f>
        <v>Харламова Юлия</v>
      </c>
      <c r="N28" s="9"/>
      <c r="O28" s="9"/>
      <c r="P28" s="9"/>
      <c r="Q28" s="9"/>
      <c r="R28" s="9"/>
      <c r="S28" s="9"/>
      <c r="T28" s="15"/>
      <c r="U28" s="9"/>
      <c r="V28" s="9"/>
      <c r="W28" s="9"/>
      <c r="X28" s="4"/>
      <c r="Z28" s="3"/>
      <c r="AA28" s="49" t="s">
        <v>38</v>
      </c>
      <c r="AB28" s="23"/>
      <c r="AC28" s="9"/>
      <c r="AD28" s="9"/>
      <c r="AE28" s="9"/>
      <c r="AF28" s="9"/>
      <c r="AG28" s="9"/>
      <c r="AH28" s="9"/>
      <c r="AI28" s="15"/>
      <c r="AJ28" s="9"/>
      <c r="AK28" s="13"/>
      <c r="AL28" s="8" t="str">
        <f>'WS на 32 игры'!P41</f>
        <v>Смирнова Евгения</v>
      </c>
      <c r="AM28" s="9"/>
      <c r="AN28" s="9"/>
      <c r="AO28" s="9"/>
      <c r="AP28" s="25"/>
      <c r="AQ28" s="26" t="str">
        <f>'WS на 32 игры'!Q47</f>
        <v>Смирнова Евгения</v>
      </c>
      <c r="AR28" s="9"/>
      <c r="AS28" s="9"/>
      <c r="AT28" s="9"/>
      <c r="AU28" s="20"/>
      <c r="AV28" s="20"/>
      <c r="AW28" s="9"/>
      <c r="AX28" s="9"/>
      <c r="AY28" s="9"/>
      <c r="AZ28" s="49"/>
      <c r="BA28" s="24"/>
      <c r="BB28" s="9"/>
      <c r="BC28" s="9"/>
      <c r="BD28" s="9"/>
      <c r="BE28" s="20"/>
      <c r="BF28" s="20"/>
      <c r="BG28" s="4"/>
      <c r="BH28">
        <v>27</v>
      </c>
      <c r="BI28">
        <f>'WS на 32 игры'!P77</f>
        <v>0</v>
      </c>
    </row>
    <row r="29" spans="1:61" ht="15.75" thickBot="1">
      <c r="A29" s="3"/>
      <c r="B29" s="49"/>
      <c r="C29" s="24"/>
      <c r="D29" s="15"/>
      <c r="E29" s="15"/>
      <c r="F29" s="9"/>
      <c r="G29" s="21"/>
      <c r="H29" s="22" t="str">
        <f>'WS на 32 игры'!P8</f>
        <v>Харламова Юлия</v>
      </c>
      <c r="I29" s="9"/>
      <c r="J29" s="15"/>
      <c r="K29" s="9"/>
      <c r="L29" s="9"/>
      <c r="M29" s="9"/>
      <c r="N29" s="9"/>
      <c r="O29" s="9"/>
      <c r="P29" s="9"/>
      <c r="Q29" s="9"/>
      <c r="R29" s="9"/>
      <c r="S29" s="9"/>
      <c r="T29" s="15"/>
      <c r="U29" s="9"/>
      <c r="V29" s="9"/>
      <c r="W29" s="9"/>
      <c r="X29" s="4"/>
      <c r="Z29" s="3"/>
      <c r="AA29" s="49"/>
      <c r="AB29" s="24"/>
      <c r="AC29" s="15"/>
      <c r="AD29" s="15"/>
      <c r="AE29" s="9"/>
      <c r="AF29" s="12"/>
      <c r="AG29" s="7" t="e">
        <f>'WS на 32 игры'!P32</f>
        <v>#N/A</v>
      </c>
      <c r="AH29" s="9"/>
      <c r="AI29" s="15"/>
      <c r="AJ29" s="9"/>
      <c r="AK29" s="9"/>
      <c r="AL29" s="9"/>
      <c r="AM29" s="9"/>
      <c r="AN29" s="9"/>
      <c r="AO29" s="9"/>
      <c r="AP29" s="20"/>
      <c r="AQ29" s="20"/>
      <c r="AR29" s="9"/>
      <c r="AS29" s="9"/>
      <c r="AT29" s="9"/>
      <c r="AU29" s="20"/>
      <c r="AV29" s="20"/>
      <c r="AW29" s="9"/>
      <c r="AX29" s="9"/>
      <c r="AY29" s="9"/>
      <c r="AZ29" s="25" t="s">
        <v>51</v>
      </c>
      <c r="BA29" s="26">
        <f>'WS на 32 игры'!Q73</f>
        <v>0</v>
      </c>
      <c r="BB29" s="9"/>
      <c r="BC29" s="9"/>
      <c r="BD29" s="9"/>
      <c r="BE29" s="20"/>
      <c r="BF29" s="20"/>
      <c r="BG29" s="4"/>
      <c r="BH29">
        <v>28</v>
      </c>
      <c r="BI29">
        <f>'WS на 32 игры'!Q77</f>
        <v>0</v>
      </c>
    </row>
    <row r="30" spans="1:61" ht="15.75" thickBot="1">
      <c r="A30" s="3"/>
      <c r="B30" s="25">
        <v>20</v>
      </c>
      <c r="C30" s="26" t="str">
        <f>VLOOKUP(B30,'WS на 32 список'!A1:C154,2,FALSE)</f>
        <v>Минаева Евгения</v>
      </c>
      <c r="D30" s="9"/>
      <c r="E30" s="15"/>
      <c r="F30" s="15"/>
      <c r="G30" s="49" t="s">
        <v>19</v>
      </c>
      <c r="H30" s="23" t="str">
        <f>'WS на 32 игры'!R8</f>
        <v>30-7 - -</v>
      </c>
      <c r="I30" s="15"/>
      <c r="J30" s="15"/>
      <c r="K30" s="9"/>
      <c r="L30" s="9"/>
      <c r="M30" s="9"/>
      <c r="N30" s="9"/>
      <c r="O30" s="9"/>
      <c r="P30" s="9"/>
      <c r="Q30" s="9"/>
      <c r="R30" s="9"/>
      <c r="S30" s="9"/>
      <c r="T30" s="15"/>
      <c r="U30" s="9"/>
      <c r="V30" s="9"/>
      <c r="W30" s="9"/>
      <c r="X30" s="4"/>
      <c r="Z30" s="3"/>
      <c r="AA30" s="25" t="s">
        <v>94</v>
      </c>
      <c r="AB30" s="26" t="e">
        <f>'WS на 32 игры'!Q15</f>
        <v>#N/A</v>
      </c>
      <c r="AC30" s="9"/>
      <c r="AD30" s="15"/>
      <c r="AE30" s="15"/>
      <c r="AF30" s="50" t="s">
        <v>43</v>
      </c>
      <c r="AG30" s="10" t="str">
        <f>'WS на 32 игры'!R32</f>
        <v>-30 - -</v>
      </c>
      <c r="AH30" s="15"/>
      <c r="AI30" s="15"/>
      <c r="AJ30" s="9"/>
      <c r="AK30" s="9"/>
      <c r="AL30" s="9"/>
      <c r="AM30" s="9"/>
      <c r="AN30" s="9"/>
      <c r="AO30" s="9"/>
      <c r="AP30" s="20"/>
      <c r="AQ30" s="20"/>
      <c r="AR30" s="9"/>
      <c r="AS30" s="9"/>
      <c r="AT30" s="9"/>
      <c r="AU30" s="20"/>
      <c r="AV30" s="20"/>
      <c r="AW30" s="9"/>
      <c r="AX30" s="9"/>
      <c r="AY30" s="9"/>
      <c r="AZ30" s="20"/>
      <c r="BA30" s="20"/>
      <c r="BB30" s="9"/>
      <c r="BC30" s="9"/>
      <c r="BD30" s="9"/>
      <c r="BE30" s="20">
        <v>31</v>
      </c>
      <c r="BF30" s="20"/>
      <c r="BG30" s="4"/>
      <c r="BH30">
        <v>29</v>
      </c>
      <c r="BI30">
        <f>'WS на 32 игры'!P80</f>
        <v>0</v>
      </c>
    </row>
    <row r="31" spans="1:61" ht="15.75" thickBot="1">
      <c r="A31" s="3"/>
      <c r="B31" s="21">
        <v>29</v>
      </c>
      <c r="C31" s="22" t="e">
        <f>VLOOKUP(B31,'WS на 32 список'!A1:C154,2,FALSE)</f>
        <v>#N/A</v>
      </c>
      <c r="D31" s="9"/>
      <c r="E31" s="15"/>
      <c r="F31" s="9"/>
      <c r="G31" s="49"/>
      <c r="H31" s="24" t="str">
        <f>'WS на 32 игры'!R9</f>
        <v>-30 - -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15"/>
      <c r="U31" s="9"/>
      <c r="V31" s="9"/>
      <c r="W31" s="9"/>
      <c r="X31" s="4"/>
      <c r="Z31" s="3"/>
      <c r="AA31" s="21" t="s">
        <v>95</v>
      </c>
      <c r="AB31" s="22" t="str">
        <f>'WS на 32 игры'!Q16</f>
        <v>Смирнова Евгения</v>
      </c>
      <c r="AC31" s="9"/>
      <c r="AD31" s="15"/>
      <c r="AE31" s="9"/>
      <c r="AF31" s="50"/>
      <c r="AG31" s="11" t="str">
        <f>'WS на 32 игры'!R33</f>
        <v>30- - -</v>
      </c>
      <c r="AH31" s="9"/>
      <c r="AI31" s="9"/>
      <c r="AJ31" s="9"/>
      <c r="AK31" s="9"/>
      <c r="AL31" s="9"/>
      <c r="AM31" s="9"/>
      <c r="AN31" s="9"/>
      <c r="AO31" s="9"/>
      <c r="AP31" s="20"/>
      <c r="AQ31" s="20"/>
      <c r="AR31" s="9"/>
      <c r="AS31" s="9"/>
      <c r="AT31" s="9"/>
      <c r="AU31" s="20"/>
      <c r="AV31" s="20"/>
      <c r="AW31" s="9"/>
      <c r="AX31" s="9"/>
      <c r="AY31" s="9"/>
      <c r="AZ31" s="20"/>
      <c r="BA31" s="20"/>
      <c r="BB31" s="9"/>
      <c r="BC31" s="9"/>
      <c r="BD31" s="9"/>
      <c r="BE31" s="21" t="s">
        <v>61</v>
      </c>
      <c r="BF31" s="22">
        <f>'WS на 32 игры'!Q78</f>
        <v>0</v>
      </c>
      <c r="BG31" s="4"/>
      <c r="BH31">
        <v>30</v>
      </c>
      <c r="BI31">
        <f>'WS на 32 игры'!Q80</f>
        <v>0</v>
      </c>
    </row>
    <row r="32" spans="1:61" ht="15.75" thickBot="1">
      <c r="A32" s="3"/>
      <c r="B32" s="49" t="s">
        <v>7</v>
      </c>
      <c r="C32" s="23"/>
      <c r="D32" s="15"/>
      <c r="E32" s="15"/>
      <c r="F32" s="9"/>
      <c r="G32" s="25"/>
      <c r="H32" s="26" t="str">
        <f>'WS на 32 игры'!P9</f>
        <v>Ладанова Надежда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15"/>
      <c r="U32" s="9"/>
      <c r="V32" s="9">
        <v>1</v>
      </c>
      <c r="W32" s="9"/>
      <c r="X32" s="4"/>
      <c r="Z32" s="3"/>
      <c r="AA32" s="49" t="s">
        <v>39</v>
      </c>
      <c r="AB32" s="23"/>
      <c r="AC32" s="15"/>
      <c r="AD32" s="15"/>
      <c r="AE32" s="9"/>
      <c r="AF32" s="13"/>
      <c r="AG32" s="8" t="str">
        <f>'WS на 32 игры'!P33</f>
        <v>Смирнова Евгения</v>
      </c>
      <c r="AH32" s="9"/>
      <c r="AI32" s="9"/>
      <c r="AJ32" s="9"/>
      <c r="AK32" s="12" t="s">
        <v>40</v>
      </c>
      <c r="AL32" s="7" t="e">
        <f>'WS на 32 игры'!Q38</f>
        <v>#N/A</v>
      </c>
      <c r="AM32" s="9"/>
      <c r="AN32" s="9"/>
      <c r="AO32" s="9"/>
      <c r="AP32" s="20"/>
      <c r="AQ32" s="20"/>
      <c r="AR32" s="9"/>
      <c r="AS32" s="9"/>
      <c r="AT32" s="9"/>
      <c r="AU32" s="20"/>
      <c r="AV32" s="20"/>
      <c r="AW32" s="9"/>
      <c r="AX32" s="9"/>
      <c r="AY32" s="9"/>
      <c r="AZ32" s="20"/>
      <c r="BA32" s="20"/>
      <c r="BB32" s="9"/>
      <c r="BC32" s="9"/>
      <c r="BD32" s="9"/>
      <c r="BE32" s="47" t="s">
        <v>64</v>
      </c>
      <c r="BF32" s="23"/>
      <c r="BG32" s="4"/>
      <c r="BH32">
        <v>31</v>
      </c>
      <c r="BI32">
        <f>'WS на 32 игры'!P81</f>
        <v>0</v>
      </c>
    </row>
    <row r="33" spans="1:61" ht="15.75" thickBot="1">
      <c r="A33" s="3"/>
      <c r="B33" s="49"/>
      <c r="C33" s="24"/>
      <c r="D33" s="9"/>
      <c r="E33" s="9"/>
      <c r="F33" s="9"/>
      <c r="G33" s="20"/>
      <c r="H33" s="20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15"/>
      <c r="U33" s="9"/>
      <c r="V33" s="12"/>
      <c r="W33" s="7" t="str">
        <f>'WS на 32 игры'!P62</f>
        <v>Харламова Юлия</v>
      </c>
      <c r="X33" s="4"/>
      <c r="Y33" s="9"/>
      <c r="Z33" s="3"/>
      <c r="AA33" s="49"/>
      <c r="AB33" s="24"/>
      <c r="AC33" s="9"/>
      <c r="AD33" s="9"/>
      <c r="AE33" s="9"/>
      <c r="AF33" s="9"/>
      <c r="AG33" s="9"/>
      <c r="AH33" s="9"/>
      <c r="AI33" s="9"/>
      <c r="AJ33" s="9"/>
      <c r="AK33" s="45" t="s">
        <v>57</v>
      </c>
      <c r="AL33" s="10"/>
      <c r="AM33" s="9"/>
      <c r="AN33" s="9"/>
      <c r="AO33" s="9"/>
      <c r="AP33" s="20">
        <v>21</v>
      </c>
      <c r="AQ33" s="20"/>
      <c r="AR33" s="9"/>
      <c r="AS33" s="9"/>
      <c r="AT33" s="9"/>
      <c r="AU33" s="20"/>
      <c r="AV33" s="20"/>
      <c r="AW33" s="9"/>
      <c r="AX33" s="9"/>
      <c r="AY33" s="9"/>
      <c r="AZ33" s="20"/>
      <c r="BA33" s="20"/>
      <c r="BB33" s="9"/>
      <c r="BC33" s="9"/>
      <c r="BD33" s="9"/>
      <c r="BE33" s="48"/>
      <c r="BF33" s="24"/>
      <c r="BG33" s="4"/>
      <c r="BH33">
        <v>32</v>
      </c>
      <c r="BI33">
        <f>'WS на 32 игры'!Q81</f>
        <v>0</v>
      </c>
    </row>
    <row r="34" spans="1:61" ht="15.75" thickBot="1">
      <c r="A34" s="3"/>
      <c r="B34" s="25">
        <v>4</v>
      </c>
      <c r="C34" s="26" t="str">
        <f>VLOOKUP(B34,'WS на 32 список'!A1:C154,2,FALSE)</f>
        <v>Ладанова Надежда</v>
      </c>
      <c r="D34" s="9"/>
      <c r="E34" s="9"/>
      <c r="F34" s="9"/>
      <c r="G34" s="20"/>
      <c r="H34" s="20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15"/>
      <c r="U34" s="15"/>
      <c r="V34" s="50" t="s">
        <v>30</v>
      </c>
      <c r="W34" s="10" t="str">
        <f>'WS на 32 игры'!R62</f>
        <v>17-30 - -</v>
      </c>
      <c r="X34" s="4"/>
      <c r="Y34" s="9"/>
      <c r="Z34" s="3"/>
      <c r="AA34" s="25" t="s">
        <v>96</v>
      </c>
      <c r="AB34" s="26" t="e">
        <f>'WS на 32 игры'!Q17</f>
        <v>#N/A</v>
      </c>
      <c r="AC34" s="9"/>
      <c r="AD34" s="9"/>
      <c r="AE34" s="9"/>
      <c r="AF34" s="9"/>
      <c r="AG34" s="9"/>
      <c r="AH34" s="9"/>
      <c r="AI34" s="9"/>
      <c r="AJ34" s="9"/>
      <c r="AK34" s="46"/>
      <c r="AL34" s="11"/>
      <c r="AM34" s="15"/>
      <c r="AN34" s="15"/>
      <c r="AO34" s="9"/>
      <c r="AP34" s="21"/>
      <c r="AQ34" s="22" t="str">
        <f>'WS на 32 игры'!P52</f>
        <v>Жаравина Анастасия</v>
      </c>
      <c r="AR34" s="9"/>
      <c r="AS34" s="9"/>
      <c r="AT34" s="9"/>
      <c r="AU34" s="20"/>
      <c r="AV34" s="20"/>
      <c r="AW34" s="9"/>
      <c r="AX34" s="9"/>
      <c r="AY34" s="9"/>
      <c r="AZ34" s="20"/>
      <c r="BA34" s="20"/>
      <c r="BB34" s="9"/>
      <c r="BC34" s="9"/>
      <c r="BD34" s="9"/>
      <c r="BE34" s="25" t="s">
        <v>62</v>
      </c>
      <c r="BF34" s="26">
        <f>'WS на 32 игры'!Q79</f>
        <v>0</v>
      </c>
      <c r="BG34" s="4"/>
    </row>
    <row r="35" spans="1:61" ht="15.75" thickBot="1">
      <c r="A35" s="3"/>
      <c r="B35" s="21">
        <v>3</v>
      </c>
      <c r="C35" s="22" t="str">
        <f>VLOOKUP(B35,'WS на 32 список'!A1:C154,2,FALSE)</f>
        <v>Потапова Анна</v>
      </c>
      <c r="D35" s="9"/>
      <c r="E35" s="9"/>
      <c r="F35" s="9"/>
      <c r="G35" s="20"/>
      <c r="H35" s="20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15"/>
      <c r="U35" s="9"/>
      <c r="V35" s="50"/>
      <c r="W35" s="11" t="str">
        <f>'WS на 32 игры'!R63</f>
        <v>27-30 - -</v>
      </c>
      <c r="X35" s="4"/>
      <c r="Y35" s="9"/>
      <c r="Z35" s="3"/>
      <c r="AA35" s="20"/>
      <c r="AB35" s="20"/>
      <c r="AC35" s="9"/>
      <c r="AD35" s="9"/>
      <c r="AE35" s="9"/>
      <c r="AF35" s="9"/>
      <c r="AG35" s="9"/>
      <c r="AH35" s="9"/>
      <c r="AI35" s="9"/>
      <c r="AJ35" s="9"/>
      <c r="AK35" s="13" t="s">
        <v>41</v>
      </c>
      <c r="AL35" s="8" t="str">
        <f>'WS на 32 игры'!Q39</f>
        <v>Жаравина Анастасия</v>
      </c>
      <c r="AM35" s="9"/>
      <c r="AN35" s="15"/>
      <c r="AO35" s="15"/>
      <c r="AP35" s="47" t="s">
        <v>59</v>
      </c>
      <c r="AQ35" s="23" t="str">
        <f>'WS на 32 игры'!R52</f>
        <v>-30 - -</v>
      </c>
      <c r="AR35" s="9"/>
      <c r="AS35" s="9"/>
      <c r="AT35" s="9"/>
      <c r="AU35" s="20"/>
      <c r="AV35" s="20"/>
      <c r="AW35" s="9"/>
      <c r="AX35" s="9"/>
      <c r="AY35" s="9"/>
      <c r="BG35" s="4"/>
    </row>
    <row r="36" spans="1:61" ht="15.75" thickBot="1">
      <c r="A36" s="3"/>
      <c r="B36" s="49" t="s">
        <v>8</v>
      </c>
      <c r="C36" s="23"/>
      <c r="D36" s="9"/>
      <c r="E36" s="9"/>
      <c r="F36" s="9"/>
      <c r="G36" s="20"/>
      <c r="H36" s="20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15"/>
      <c r="U36" s="9"/>
      <c r="V36" s="13"/>
      <c r="W36" s="8" t="str">
        <f>'WS на 32 игры'!P63</f>
        <v>Абрамова Полина</v>
      </c>
      <c r="X36" s="4"/>
      <c r="Y36" s="9"/>
      <c r="Z36" s="3"/>
      <c r="AA36" s="20"/>
      <c r="AB36" s="20"/>
      <c r="AC36" s="9"/>
      <c r="AD36" s="9"/>
      <c r="AE36" s="9"/>
      <c r="AF36" s="9"/>
      <c r="AG36" s="9"/>
      <c r="AH36" s="9"/>
      <c r="AI36" s="9"/>
      <c r="AJ36" s="9"/>
      <c r="AK36" s="12" t="s">
        <v>42</v>
      </c>
      <c r="AL36" s="7" t="str">
        <f>'WS на 32 игры'!Q40</f>
        <v>Пахомова Евгения</v>
      </c>
      <c r="AM36" s="9"/>
      <c r="AN36" s="15"/>
      <c r="AO36" s="9"/>
      <c r="AP36" s="48"/>
      <c r="AQ36" s="24" t="str">
        <f>'WS на 32 игры'!R53</f>
        <v>30- - -</v>
      </c>
      <c r="AR36" s="9"/>
      <c r="AS36" s="9"/>
      <c r="AT36" s="9"/>
      <c r="AU36" s="20"/>
      <c r="AV36" s="20"/>
      <c r="AW36" s="9"/>
      <c r="AX36" s="9"/>
      <c r="AY36" s="9"/>
      <c r="BG36" s="4"/>
    </row>
    <row r="37" spans="1:61" ht="15.75" thickBot="1">
      <c r="A37" s="3"/>
      <c r="B37" s="49"/>
      <c r="C37" s="24"/>
      <c r="D37" s="15"/>
      <c r="E37" s="15"/>
      <c r="F37" s="9"/>
      <c r="G37" s="21"/>
      <c r="H37" s="22" t="str">
        <f>'WS на 32 игры'!P10</f>
        <v>Потапова Анна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15"/>
      <c r="U37" s="9"/>
      <c r="V37" s="9"/>
      <c r="W37" s="9"/>
      <c r="X37" s="4"/>
      <c r="Z37" s="3"/>
      <c r="AA37" s="20"/>
      <c r="AB37" s="20"/>
      <c r="AC37" s="9"/>
      <c r="AD37" s="9"/>
      <c r="AE37" s="9"/>
      <c r="AF37" s="9"/>
      <c r="AG37" s="9"/>
      <c r="AH37" s="9"/>
      <c r="AI37" s="9"/>
      <c r="AJ37" s="9"/>
      <c r="AK37" s="45" t="s">
        <v>58</v>
      </c>
      <c r="AL37" s="10"/>
      <c r="AM37" s="15"/>
      <c r="AN37" s="15"/>
      <c r="AO37" s="9"/>
      <c r="AP37" s="25"/>
      <c r="AQ37" s="26" t="str">
        <f>'WS на 32 игры'!P53</f>
        <v>Пахомова Евгения</v>
      </c>
      <c r="AR37" s="9"/>
      <c r="AS37" s="9"/>
      <c r="AT37" s="9"/>
      <c r="AU37" s="20"/>
      <c r="AV37" s="20"/>
      <c r="AW37" s="9"/>
      <c r="AX37" s="9"/>
      <c r="AY37" s="9"/>
      <c r="BG37" s="4"/>
    </row>
    <row r="38" spans="1:61" ht="15.75" thickBot="1">
      <c r="A38" s="3"/>
      <c r="B38" s="25">
        <v>30</v>
      </c>
      <c r="C38" s="26" t="e">
        <f>VLOOKUP(B38,'WS на 32 список'!A1:C154,2,FALSE)</f>
        <v>#N/A</v>
      </c>
      <c r="D38" s="9"/>
      <c r="E38" s="15"/>
      <c r="F38" s="15"/>
      <c r="G38" s="49" t="s">
        <v>20</v>
      </c>
      <c r="H38" s="23" t="str">
        <f>'WS на 32 игры'!R10</f>
        <v>30- - -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15"/>
      <c r="U38" s="9"/>
      <c r="V38" s="9"/>
      <c r="W38" s="9"/>
      <c r="X38" s="4"/>
      <c r="Z38" s="3"/>
      <c r="AA38" s="20"/>
      <c r="AB38" s="20"/>
      <c r="AC38" s="9"/>
      <c r="AD38" s="9"/>
      <c r="AE38" s="9"/>
      <c r="AF38" s="9"/>
      <c r="AG38" s="9"/>
      <c r="AH38" s="9"/>
      <c r="AI38" s="9"/>
      <c r="AJ38" s="9"/>
      <c r="AK38" s="46"/>
      <c r="AL38" s="11"/>
      <c r="AM38" s="9"/>
      <c r="AN38" s="9"/>
      <c r="AO38" s="9"/>
      <c r="AP38" s="20"/>
      <c r="AQ38" s="20"/>
      <c r="AR38" s="9"/>
      <c r="AS38" s="9"/>
      <c r="AT38" s="9"/>
      <c r="AU38" s="20"/>
      <c r="AV38" s="20"/>
      <c r="AW38" s="9"/>
      <c r="AX38" s="9"/>
      <c r="AY38" s="9"/>
      <c r="BG38" s="4"/>
    </row>
    <row r="39" spans="1:61" ht="15.75" thickBot="1">
      <c r="A39" s="3"/>
      <c r="B39" s="21">
        <v>19</v>
      </c>
      <c r="C39" s="22" t="str">
        <f>VLOOKUP(B39,'WS на 32 список'!A1:C154,2,FALSE)</f>
        <v>Малышкина Александра</v>
      </c>
      <c r="D39" s="9"/>
      <c r="E39" s="15"/>
      <c r="F39" s="9"/>
      <c r="G39" s="49"/>
      <c r="H39" s="24" t="str">
        <f>'WS на 32 игры'!R11</f>
        <v>20-30 - -</v>
      </c>
      <c r="I39" s="15"/>
      <c r="J39" s="15"/>
      <c r="K39" s="9"/>
      <c r="L39" s="9"/>
      <c r="M39" s="9"/>
      <c r="N39" s="9"/>
      <c r="O39" s="9"/>
      <c r="P39" s="9"/>
      <c r="Q39" s="9"/>
      <c r="R39" s="9"/>
      <c r="S39" s="9"/>
      <c r="T39" s="15"/>
      <c r="U39" s="9"/>
      <c r="V39" s="9"/>
      <c r="W39" s="9"/>
      <c r="X39" s="4"/>
      <c r="Z39" s="3"/>
      <c r="AA39" s="20"/>
      <c r="AB39" s="20"/>
      <c r="AC39" s="9"/>
      <c r="AD39" s="9"/>
      <c r="AE39" s="9"/>
      <c r="AF39" s="9"/>
      <c r="AG39" s="9"/>
      <c r="AH39" s="9"/>
      <c r="AI39" s="9"/>
      <c r="AJ39" s="9"/>
      <c r="AK39" s="13" t="s">
        <v>43</v>
      </c>
      <c r="AL39" s="8" t="e">
        <f>'WS на 32 игры'!Q41</f>
        <v>#N/A</v>
      </c>
      <c r="AM39" s="9"/>
      <c r="AN39" s="9"/>
      <c r="AO39" s="9"/>
      <c r="AP39" s="20"/>
      <c r="AQ39" s="20"/>
      <c r="AR39" s="9"/>
      <c r="AS39" s="9"/>
      <c r="AT39" s="9"/>
      <c r="AU39" s="20"/>
      <c r="AV39" s="20"/>
      <c r="AW39" s="9"/>
      <c r="AX39" s="9"/>
      <c r="AY39" s="9"/>
      <c r="BG39" s="4"/>
    </row>
    <row r="40" spans="1:61" ht="15.75" thickBot="1">
      <c r="A40" s="3"/>
      <c r="B40" s="49" t="s">
        <v>9</v>
      </c>
      <c r="C40" s="23"/>
      <c r="D40" s="15"/>
      <c r="E40" s="15"/>
      <c r="F40" s="9"/>
      <c r="G40" s="25"/>
      <c r="H40" s="26" t="str">
        <f>'WS на 32 игры'!P11</f>
        <v>Ибрагимли Севиндж</v>
      </c>
      <c r="I40" s="9"/>
      <c r="J40" s="15"/>
      <c r="K40" s="9"/>
      <c r="L40" s="9"/>
      <c r="M40" s="9"/>
      <c r="N40" s="9"/>
      <c r="O40" s="9"/>
      <c r="P40" s="9"/>
      <c r="Q40" s="9"/>
      <c r="R40" s="9"/>
      <c r="S40" s="9"/>
      <c r="T40" s="15"/>
      <c r="U40" s="9"/>
      <c r="V40" s="9"/>
      <c r="W40" s="9"/>
      <c r="X40" s="4"/>
      <c r="Z40" s="3"/>
      <c r="AA40" s="20"/>
      <c r="AB40" s="20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20">
        <v>23</v>
      </c>
      <c r="AQ40" s="20"/>
      <c r="AR40" s="9"/>
      <c r="AS40" s="9"/>
      <c r="AT40" s="9"/>
      <c r="AU40" s="20"/>
      <c r="AV40" s="20"/>
      <c r="AW40" s="9"/>
      <c r="AX40" s="9"/>
      <c r="AY40" s="9"/>
      <c r="BG40" s="4"/>
    </row>
    <row r="41" spans="1:61">
      <c r="A41" s="3"/>
      <c r="B41" s="49"/>
      <c r="C41" s="24"/>
      <c r="D41" s="9"/>
      <c r="E41" s="9"/>
      <c r="F41" s="9"/>
      <c r="G41" s="20"/>
      <c r="H41" s="20"/>
      <c r="I41" s="9"/>
      <c r="J41" s="15"/>
      <c r="K41" s="9"/>
      <c r="L41" s="12"/>
      <c r="M41" s="7" t="str">
        <f>'WS на 32 игры'!P22</f>
        <v>Ибрагимли Севиндж</v>
      </c>
      <c r="N41" s="9"/>
      <c r="O41" s="9"/>
      <c r="P41" s="9"/>
      <c r="Q41" s="9"/>
      <c r="R41" s="9"/>
      <c r="S41" s="9"/>
      <c r="T41" s="15"/>
      <c r="U41" s="9"/>
      <c r="V41" s="9"/>
      <c r="W41" s="9"/>
      <c r="X41" s="4"/>
      <c r="Z41" s="3"/>
      <c r="AA41" s="20"/>
      <c r="AB41" s="20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21" t="s">
        <v>57</v>
      </c>
      <c r="AQ41" s="22" t="e">
        <f>'WS на 32 игры'!Q52</f>
        <v>#N/A</v>
      </c>
      <c r="AR41" s="9"/>
      <c r="AS41" s="9"/>
      <c r="AT41" s="9"/>
      <c r="AU41" s="20"/>
      <c r="AV41" s="20"/>
      <c r="AW41" s="9"/>
      <c r="AX41" s="9"/>
      <c r="AY41" s="9"/>
      <c r="BG41" s="4"/>
    </row>
    <row r="42" spans="1:61" ht="15.75" thickBot="1">
      <c r="A42" s="3"/>
      <c r="B42" s="25">
        <v>14</v>
      </c>
      <c r="C42" s="26" t="str">
        <f>VLOOKUP(B42,'WS на 32 список'!A1:C154,2,FALSE)</f>
        <v>Ибрагимли Севиндж</v>
      </c>
      <c r="D42" s="9"/>
      <c r="E42" s="9"/>
      <c r="F42" s="9"/>
      <c r="G42" s="20"/>
      <c r="H42" s="20"/>
      <c r="I42" s="9"/>
      <c r="J42" s="15"/>
      <c r="K42" s="15"/>
      <c r="L42" s="50" t="s">
        <v>26</v>
      </c>
      <c r="M42" s="10" t="str">
        <f>'WS на 32 игры'!R22</f>
        <v>18-30 - -</v>
      </c>
      <c r="N42" s="9"/>
      <c r="O42" s="9"/>
      <c r="P42" s="9"/>
      <c r="Q42" s="9"/>
      <c r="R42" s="9"/>
      <c r="S42" s="9"/>
      <c r="T42" s="15"/>
      <c r="U42" s="9"/>
      <c r="V42" s="9"/>
      <c r="W42" s="9"/>
      <c r="X42" s="4"/>
      <c r="Z42" s="3"/>
      <c r="AA42" s="20"/>
      <c r="AB42" s="20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47" t="s">
        <v>60</v>
      </c>
      <c r="AQ42" s="23"/>
      <c r="AR42" s="9"/>
      <c r="AS42" s="9"/>
      <c r="AT42" s="9"/>
      <c r="AU42" s="20"/>
      <c r="AV42" s="20"/>
      <c r="AW42" s="9"/>
      <c r="AX42" s="9"/>
      <c r="AY42" s="9"/>
      <c r="BG42" s="4"/>
    </row>
    <row r="43" spans="1:61">
      <c r="A43" s="3"/>
      <c r="B43" s="21">
        <v>11</v>
      </c>
      <c r="C43" s="22" t="str">
        <f>VLOOKUP(B43,'WS на 32 список'!A1:C154,2,FALSE)</f>
        <v>Пахомова Евгения</v>
      </c>
      <c r="D43" s="9"/>
      <c r="E43" s="9"/>
      <c r="F43" s="9"/>
      <c r="G43" s="20"/>
      <c r="H43" s="20"/>
      <c r="I43" s="9"/>
      <c r="J43" s="15"/>
      <c r="K43" s="9"/>
      <c r="L43" s="50"/>
      <c r="M43" s="11" t="str">
        <f>'WS на 32 игры'!R23</f>
        <v>27-30 - -</v>
      </c>
      <c r="N43" s="15"/>
      <c r="O43" s="15"/>
      <c r="P43" s="9"/>
      <c r="Q43" s="9"/>
      <c r="R43" s="9"/>
      <c r="S43" s="9"/>
      <c r="T43" s="15"/>
      <c r="U43" s="9"/>
      <c r="V43" s="9"/>
      <c r="W43" s="9"/>
      <c r="X43" s="4"/>
      <c r="Z43" s="3"/>
      <c r="AA43" s="20"/>
      <c r="AB43" s="20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48"/>
      <c r="AQ43" s="24"/>
      <c r="AR43" s="9"/>
      <c r="AS43" s="9"/>
      <c r="AT43" s="9"/>
      <c r="AU43" s="20"/>
      <c r="AV43" s="20"/>
      <c r="AW43" s="9"/>
      <c r="AX43" s="9"/>
      <c r="AY43" s="9"/>
      <c r="BG43" s="4"/>
    </row>
    <row r="44" spans="1:61" ht="15.75" thickBot="1">
      <c r="A44" s="3"/>
      <c r="B44" s="49" t="s">
        <v>10</v>
      </c>
      <c r="C44" s="23"/>
      <c r="D44" s="9"/>
      <c r="E44" s="9"/>
      <c r="F44" s="9"/>
      <c r="G44" s="20"/>
      <c r="H44" s="20"/>
      <c r="I44" s="9"/>
      <c r="J44" s="15"/>
      <c r="K44" s="9"/>
      <c r="L44" s="13"/>
      <c r="M44" s="8" t="str">
        <f>'WS на 32 игры'!P23</f>
        <v>Чепакова Анастасия</v>
      </c>
      <c r="N44" s="9"/>
      <c r="O44" s="15"/>
      <c r="P44" s="9"/>
      <c r="Q44" s="9"/>
      <c r="R44" s="9"/>
      <c r="S44" s="9"/>
      <c r="T44" s="15"/>
      <c r="U44" s="9"/>
      <c r="V44" s="9"/>
      <c r="W44" s="9"/>
      <c r="X44" s="4"/>
      <c r="Z44" s="3"/>
      <c r="AA44" s="20"/>
      <c r="AB44" s="20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25" t="s">
        <v>58</v>
      </c>
      <c r="AQ44" s="26" t="e">
        <f>'WS на 32 игры'!Q53</f>
        <v>#N/A</v>
      </c>
      <c r="AR44" s="9"/>
      <c r="AS44" s="9"/>
      <c r="AT44" s="9"/>
      <c r="AU44" s="20"/>
      <c r="AV44" s="20"/>
      <c r="AW44" s="9"/>
      <c r="AX44" s="9"/>
      <c r="AY44" s="9"/>
      <c r="BG44" s="4"/>
    </row>
    <row r="45" spans="1:61">
      <c r="A45" s="3"/>
      <c r="B45" s="49"/>
      <c r="C45" s="24"/>
      <c r="D45" s="15"/>
      <c r="E45" s="15"/>
      <c r="F45" s="9"/>
      <c r="G45" s="21"/>
      <c r="H45" s="22" t="str">
        <f>'WS на 32 игры'!P12</f>
        <v>Котлинская Людмила</v>
      </c>
      <c r="I45" s="9"/>
      <c r="J45" s="15"/>
      <c r="K45" s="9"/>
      <c r="L45" s="9"/>
      <c r="M45" s="9"/>
      <c r="N45" s="9"/>
      <c r="O45" s="15"/>
      <c r="P45" s="9"/>
      <c r="Q45" s="9"/>
      <c r="R45" s="9"/>
      <c r="S45" s="9"/>
      <c r="T45" s="15"/>
      <c r="U45" s="9"/>
      <c r="V45" s="9"/>
      <c r="W45" s="9"/>
      <c r="X45" s="4"/>
      <c r="Z45" s="3"/>
      <c r="AA45" s="20"/>
      <c r="AB45" s="20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20"/>
      <c r="AQ45" s="20"/>
      <c r="AR45" s="9"/>
      <c r="AS45" s="9"/>
      <c r="AT45" s="9"/>
      <c r="AU45" s="20"/>
      <c r="AV45" s="20"/>
      <c r="AW45" s="9"/>
      <c r="AX45" s="9"/>
      <c r="AY45" s="9"/>
      <c r="AZ45" s="20"/>
      <c r="BA45" s="20"/>
      <c r="BB45" s="9"/>
      <c r="BC45" s="9"/>
      <c r="BD45" s="9"/>
      <c r="BE45" s="20"/>
      <c r="BF45" s="20"/>
      <c r="BG45" s="4"/>
    </row>
    <row r="46" spans="1:61" ht="15.75" thickBot="1">
      <c r="A46" s="3"/>
      <c r="B46" s="25">
        <v>22</v>
      </c>
      <c r="C46" s="26" t="str">
        <f>VLOOKUP(B46,'WS на 32 список'!A1:C154,2,FALSE)</f>
        <v>Котлинская Людмила</v>
      </c>
      <c r="D46" s="9"/>
      <c r="E46" s="15"/>
      <c r="F46" s="15"/>
      <c r="G46" s="49" t="s">
        <v>21</v>
      </c>
      <c r="H46" s="23" t="str">
        <f>'WS на 32 игры'!R12</f>
        <v>9-30 - -</v>
      </c>
      <c r="I46" s="15"/>
      <c r="J46" s="15"/>
      <c r="K46" s="9"/>
      <c r="L46" s="9"/>
      <c r="M46" s="9"/>
      <c r="N46" s="9"/>
      <c r="O46" s="15"/>
      <c r="P46" s="9"/>
      <c r="Q46" s="9"/>
      <c r="R46" s="9"/>
      <c r="S46" s="9"/>
      <c r="T46" s="15"/>
      <c r="U46" s="9"/>
      <c r="V46" s="9"/>
      <c r="W46" s="9"/>
      <c r="X46" s="4"/>
      <c r="Z46" s="5"/>
      <c r="AA46" s="28"/>
      <c r="AB46" s="28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28"/>
      <c r="AQ46" s="28"/>
      <c r="AR46" s="16"/>
      <c r="AS46" s="16"/>
      <c r="AT46" s="16"/>
      <c r="AU46" s="28"/>
      <c r="AV46" s="28"/>
      <c r="AW46" s="16"/>
      <c r="AX46" s="16"/>
      <c r="AY46" s="16"/>
      <c r="AZ46" s="28"/>
      <c r="BA46" s="28"/>
      <c r="BB46" s="16"/>
      <c r="BC46" s="16"/>
      <c r="BD46" s="16"/>
      <c r="BE46" s="28"/>
      <c r="BF46" s="28"/>
      <c r="BG46" s="6"/>
    </row>
    <row r="47" spans="1:61" ht="15.75" thickBot="1">
      <c r="A47" s="3"/>
      <c r="B47" s="21">
        <v>27</v>
      </c>
      <c r="C47" s="22" t="e">
        <f>VLOOKUP(B47,'WS на 32 список'!A1:C154,2,FALSE)</f>
        <v>#N/A</v>
      </c>
      <c r="D47" s="9"/>
      <c r="E47" s="15"/>
      <c r="F47" s="9"/>
      <c r="G47" s="49"/>
      <c r="H47" s="24" t="str">
        <f>'WS на 32 игры'!R13</f>
        <v>-30 - -</v>
      </c>
      <c r="I47" s="9"/>
      <c r="J47" s="9"/>
      <c r="K47" s="9"/>
      <c r="L47" s="9"/>
      <c r="M47" s="9"/>
      <c r="N47" s="9"/>
      <c r="O47" s="15"/>
      <c r="P47" s="9"/>
      <c r="Q47" s="9"/>
      <c r="R47" s="9"/>
      <c r="S47" s="9"/>
      <c r="T47" s="15"/>
      <c r="U47" s="9"/>
      <c r="V47" s="9"/>
      <c r="W47" s="9"/>
      <c r="X47" s="4"/>
    </row>
    <row r="48" spans="1:61" ht="15.75" thickBot="1">
      <c r="A48" s="3"/>
      <c r="B48" s="49" t="s">
        <v>11</v>
      </c>
      <c r="C48" s="23"/>
      <c r="D48" s="15"/>
      <c r="E48" s="15"/>
      <c r="F48" s="9"/>
      <c r="G48" s="25"/>
      <c r="H48" s="26" t="str">
        <f>'WS на 32 игры'!P13</f>
        <v>Чепакова Анастасия</v>
      </c>
      <c r="I48" s="9"/>
      <c r="J48" s="9"/>
      <c r="K48" s="9"/>
      <c r="L48" s="9"/>
      <c r="M48" s="9"/>
      <c r="N48" s="9"/>
      <c r="O48" s="15"/>
      <c r="P48" s="9"/>
      <c r="Q48" s="9"/>
      <c r="R48" s="9"/>
      <c r="S48" s="9"/>
      <c r="T48" s="15"/>
      <c r="U48" s="9"/>
      <c r="V48" s="9">
        <v>3</v>
      </c>
      <c r="W48" s="9"/>
      <c r="X48" s="4"/>
      <c r="Z48" s="1"/>
      <c r="AA48" s="18" t="s">
        <v>55</v>
      </c>
      <c r="AB48" s="18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8"/>
      <c r="AQ48" s="18"/>
      <c r="AR48" s="14"/>
      <c r="AS48" s="14"/>
      <c r="AT48" s="14"/>
      <c r="AU48" s="18"/>
      <c r="AV48" s="18"/>
      <c r="AW48" s="2"/>
      <c r="AX48" s="9"/>
      <c r="AY48" s="1"/>
      <c r="AZ48" s="18" t="s">
        <v>71</v>
      </c>
      <c r="BA48" s="18"/>
      <c r="BB48" s="14"/>
      <c r="BC48" s="14"/>
      <c r="BD48" s="14"/>
      <c r="BE48" s="18"/>
      <c r="BF48" s="18"/>
      <c r="BG48" s="2"/>
    </row>
    <row r="49" spans="1:59" ht="15.75" thickBot="1">
      <c r="A49" s="3"/>
      <c r="B49" s="49"/>
      <c r="C49" s="24"/>
      <c r="D49" s="9"/>
      <c r="E49" s="9"/>
      <c r="F49" s="9"/>
      <c r="G49" s="20"/>
      <c r="H49" s="20"/>
      <c r="I49" s="9"/>
      <c r="J49" s="9"/>
      <c r="K49" s="9"/>
      <c r="L49" s="9"/>
      <c r="M49" s="9"/>
      <c r="N49" s="9"/>
      <c r="O49" s="15"/>
      <c r="P49" s="9"/>
      <c r="Q49" s="12"/>
      <c r="R49" s="7" t="str">
        <f>'WS на 32 игры'!P44</f>
        <v>Ибрагимли Севиндж</v>
      </c>
      <c r="S49" s="9"/>
      <c r="T49" s="15"/>
      <c r="U49" s="9"/>
      <c r="V49" s="12"/>
      <c r="W49" s="7" t="str">
        <f>'WS на 32 игры'!Q62</f>
        <v>Окулова Александра</v>
      </c>
      <c r="X49" s="4"/>
      <c r="Y49" s="9"/>
      <c r="Z49" s="3"/>
      <c r="AA49" s="20"/>
      <c r="AB49" s="20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20"/>
      <c r="AQ49" s="20"/>
      <c r="AR49" s="9"/>
      <c r="AS49" s="9"/>
      <c r="AT49" s="9"/>
      <c r="AU49" s="20"/>
      <c r="AV49" s="20"/>
      <c r="AW49" s="4"/>
      <c r="AX49" s="9"/>
      <c r="AY49" s="3"/>
      <c r="AZ49" s="20"/>
      <c r="BA49" s="20"/>
      <c r="BB49" s="9"/>
      <c r="BC49" s="9"/>
      <c r="BD49" s="9"/>
      <c r="BE49" s="20"/>
      <c r="BF49" s="20"/>
      <c r="BG49" s="4"/>
    </row>
    <row r="50" spans="1:59" ht="15.75" thickBot="1">
      <c r="A50" s="3"/>
      <c r="B50" s="25">
        <v>6</v>
      </c>
      <c r="C50" s="26" t="str">
        <f>VLOOKUP(B50,'WS на 32 список'!A1:C154,2,FALSE)</f>
        <v>Чепакова Анастасия</v>
      </c>
      <c r="D50" s="9"/>
      <c r="E50" s="9"/>
      <c r="F50" s="9"/>
      <c r="G50" s="20"/>
      <c r="H50" s="20"/>
      <c r="I50" s="9"/>
      <c r="J50" s="9"/>
      <c r="K50" s="9"/>
      <c r="L50" s="9"/>
      <c r="M50" s="9"/>
      <c r="N50" s="9"/>
      <c r="O50" s="15"/>
      <c r="P50" s="15"/>
      <c r="Q50" s="50" t="s">
        <v>29</v>
      </c>
      <c r="R50" s="10" t="str">
        <f>'WS на 32 игры'!R44</f>
        <v>30-19 - -</v>
      </c>
      <c r="S50" s="15"/>
      <c r="T50" s="15"/>
      <c r="U50" s="9"/>
      <c r="V50" s="50" t="s">
        <v>31</v>
      </c>
      <c r="W50" s="10"/>
      <c r="X50" s="4"/>
      <c r="Y50" s="9"/>
      <c r="Z50" s="3"/>
      <c r="AA50" s="21" t="s">
        <v>16</v>
      </c>
      <c r="AB50" s="22" t="str">
        <f>'WS на 32 игры'!Q18</f>
        <v>Андронник Людмила</v>
      </c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21" t="s">
        <v>65</v>
      </c>
      <c r="AQ50" s="22" t="str">
        <f>'WS на 32 игры'!Q34</f>
        <v>Гурих Светлана</v>
      </c>
      <c r="AR50" s="9"/>
      <c r="AS50" s="9"/>
      <c r="AT50" s="9"/>
      <c r="AU50" s="20"/>
      <c r="AV50" s="20"/>
      <c r="AW50" s="4"/>
      <c r="AX50" s="9"/>
      <c r="AY50" s="3"/>
      <c r="AZ50" s="21" t="s">
        <v>24</v>
      </c>
      <c r="BA50" s="22" t="str">
        <f>'WS на 32 игры'!Q42</f>
        <v>Козицына Татьяна</v>
      </c>
      <c r="BB50" s="9"/>
      <c r="BC50" s="9"/>
      <c r="BD50" s="9"/>
      <c r="BE50" s="20"/>
      <c r="BF50" s="20"/>
      <c r="BG50" s="4"/>
    </row>
    <row r="51" spans="1:59" ht="15.75" thickBot="1">
      <c r="A51" s="3"/>
      <c r="B51" s="21">
        <v>7</v>
      </c>
      <c r="C51" s="22" t="str">
        <f>VLOOKUP(B51,'WS на 32 список'!A1:C154,2,FALSE)</f>
        <v>Абрамова Полина</v>
      </c>
      <c r="D51" s="9"/>
      <c r="E51" s="9"/>
      <c r="F51" s="9"/>
      <c r="G51" s="20"/>
      <c r="H51" s="20"/>
      <c r="I51" s="9"/>
      <c r="J51" s="9"/>
      <c r="K51" s="9"/>
      <c r="L51" s="9"/>
      <c r="M51" s="9"/>
      <c r="N51" s="9"/>
      <c r="O51" s="15"/>
      <c r="P51" s="9"/>
      <c r="Q51" s="50"/>
      <c r="R51" s="11" t="str">
        <f>'WS на 32 игры'!R45</f>
        <v>30-11 - -</v>
      </c>
      <c r="S51" s="9"/>
      <c r="T51" s="9"/>
      <c r="U51" s="9"/>
      <c r="V51" s="50"/>
      <c r="W51" s="11"/>
      <c r="X51" s="4"/>
      <c r="Y51" s="9"/>
      <c r="Z51" s="3"/>
      <c r="AA51" s="47" t="s">
        <v>65</v>
      </c>
      <c r="AB51" s="23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47" t="s">
        <v>72</v>
      </c>
      <c r="AQ51" s="23"/>
      <c r="AR51" s="9"/>
      <c r="AS51" s="9"/>
      <c r="AT51" s="9"/>
      <c r="AU51" s="20">
        <v>13</v>
      </c>
      <c r="AV51" s="20"/>
      <c r="AW51" s="4"/>
      <c r="AX51" s="9"/>
      <c r="AY51" s="3"/>
      <c r="AZ51" s="47" t="s">
        <v>78</v>
      </c>
      <c r="BA51" s="23"/>
      <c r="BB51" s="9"/>
      <c r="BC51" s="9"/>
      <c r="BD51" s="9"/>
      <c r="BE51" s="20">
        <v>5</v>
      </c>
      <c r="BF51" s="20"/>
      <c r="BG51" s="4"/>
    </row>
    <row r="52" spans="1:59" ht="15.75" thickBot="1">
      <c r="A52" s="3"/>
      <c r="B52" s="49" t="s">
        <v>12</v>
      </c>
      <c r="C52" s="23"/>
      <c r="D52" s="9"/>
      <c r="E52" s="9"/>
      <c r="F52" s="9"/>
      <c r="G52" s="20"/>
      <c r="H52" s="20"/>
      <c r="I52" s="9"/>
      <c r="J52" s="9"/>
      <c r="K52" s="9"/>
      <c r="L52" s="9"/>
      <c r="M52" s="9"/>
      <c r="N52" s="9"/>
      <c r="O52" s="15"/>
      <c r="P52" s="9"/>
      <c r="Q52" s="13"/>
      <c r="R52" s="8" t="str">
        <f>'WS на 32 игры'!P45</f>
        <v>Абрамова Полина</v>
      </c>
      <c r="S52" s="9"/>
      <c r="T52" s="9"/>
      <c r="U52" s="9"/>
      <c r="V52" s="13"/>
      <c r="W52" s="8" t="str">
        <f>'WS на 32 игры'!Q63</f>
        <v>Ибрагимли Севиндж</v>
      </c>
      <c r="X52" s="4"/>
      <c r="Y52" s="9"/>
      <c r="Z52" s="3"/>
      <c r="AA52" s="48"/>
      <c r="AB52" s="24"/>
      <c r="AC52" s="15"/>
      <c r="AD52" s="15"/>
      <c r="AE52" s="9"/>
      <c r="AF52" s="12"/>
      <c r="AG52" s="7" t="str">
        <f>'WS на 32 игры'!P34</f>
        <v>Андронник Людмила</v>
      </c>
      <c r="AH52" s="9"/>
      <c r="AI52" s="9"/>
      <c r="AJ52" s="9"/>
      <c r="AK52" s="9"/>
      <c r="AL52" s="9"/>
      <c r="AM52" s="9"/>
      <c r="AN52" s="9"/>
      <c r="AO52" s="9"/>
      <c r="AP52" s="48"/>
      <c r="AQ52" s="24"/>
      <c r="AR52" s="15"/>
      <c r="AS52" s="15"/>
      <c r="AT52" s="9"/>
      <c r="AU52" s="21"/>
      <c r="AV52" s="22" t="str">
        <f>'WS на 32 игры'!P64</f>
        <v>Пахомова Юлия</v>
      </c>
      <c r="AW52" s="4"/>
      <c r="AX52" s="9"/>
      <c r="AY52" s="3"/>
      <c r="AZ52" s="48"/>
      <c r="BA52" s="24"/>
      <c r="BB52" s="15"/>
      <c r="BC52" s="15"/>
      <c r="BD52" s="9"/>
      <c r="BE52" s="21"/>
      <c r="BF52" s="22" t="str">
        <f>'WS на 32 игры'!P50</f>
        <v>Лобанова Елизавета</v>
      </c>
      <c r="BG52" s="4"/>
    </row>
    <row r="53" spans="1:59" ht="15.75" thickBot="1">
      <c r="A53" s="3"/>
      <c r="B53" s="49"/>
      <c r="C53" s="24"/>
      <c r="D53" s="15"/>
      <c r="E53" s="15"/>
      <c r="F53" s="9"/>
      <c r="G53" s="21"/>
      <c r="H53" s="22" t="str">
        <f>'WS на 32 игры'!P14</f>
        <v>Абрамова Полина</v>
      </c>
      <c r="I53" s="9"/>
      <c r="J53" s="9"/>
      <c r="K53" s="9"/>
      <c r="L53" s="9"/>
      <c r="M53" s="9"/>
      <c r="N53" s="9"/>
      <c r="O53" s="15"/>
      <c r="P53" s="9"/>
      <c r="Q53" s="9"/>
      <c r="R53" s="9"/>
      <c r="S53" s="9"/>
      <c r="T53" s="9"/>
      <c r="U53" s="9"/>
      <c r="V53" s="9"/>
      <c r="W53" s="9"/>
      <c r="X53" s="4"/>
      <c r="Z53" s="3"/>
      <c r="AA53" s="25" t="s">
        <v>17</v>
      </c>
      <c r="AB53" s="26" t="str">
        <f>'WS на 32 игры'!Q19</f>
        <v>Гурих Светлана</v>
      </c>
      <c r="AC53" s="9"/>
      <c r="AD53" s="15"/>
      <c r="AE53" s="15"/>
      <c r="AF53" s="45" t="s">
        <v>67</v>
      </c>
      <c r="AG53" s="10" t="str">
        <f>'WS на 32 игры'!R34</f>
        <v>30-21 - -</v>
      </c>
      <c r="AH53" s="9"/>
      <c r="AI53" s="9"/>
      <c r="AJ53" s="9"/>
      <c r="AK53" s="9"/>
      <c r="AL53" s="9"/>
      <c r="AM53" s="9"/>
      <c r="AN53" s="9"/>
      <c r="AO53" s="9"/>
      <c r="AP53" s="25" t="s">
        <v>66</v>
      </c>
      <c r="AQ53" s="26" t="str">
        <f>'WS на 32 игры'!Q35</f>
        <v>Пахомова Юлия</v>
      </c>
      <c r="AR53" s="9"/>
      <c r="AS53" s="15"/>
      <c r="AT53" s="15"/>
      <c r="AU53" s="47" t="s">
        <v>74</v>
      </c>
      <c r="AV53" s="23" t="str">
        <f>'WS на 32 игры'!R64</f>
        <v>17-30 - -</v>
      </c>
      <c r="AW53" s="4"/>
      <c r="AX53" s="9"/>
      <c r="AY53" s="3"/>
      <c r="AZ53" s="25" t="s">
        <v>26</v>
      </c>
      <c r="BA53" s="26" t="str">
        <f>'WS на 32 игры'!Q43</f>
        <v>Лобанова Елизавета</v>
      </c>
      <c r="BB53" s="9"/>
      <c r="BC53" s="15"/>
      <c r="BD53" s="15"/>
      <c r="BE53" s="47" t="s">
        <v>80</v>
      </c>
      <c r="BF53" s="23" t="str">
        <f>'WS на 32 игры'!R50</f>
        <v>9-30 - -</v>
      </c>
      <c r="BG53" s="4"/>
    </row>
    <row r="54" spans="1:59" ht="15.75" thickBot="1">
      <c r="A54" s="3"/>
      <c r="B54" s="25">
        <v>26</v>
      </c>
      <c r="C54" s="26" t="e">
        <f>VLOOKUP(B54,'WS на 32 список'!A1:C154,2,FALSE)</f>
        <v>#N/A</v>
      </c>
      <c r="D54" s="9"/>
      <c r="E54" s="15"/>
      <c r="F54" s="15"/>
      <c r="G54" s="49" t="s">
        <v>22</v>
      </c>
      <c r="H54" s="23" t="str">
        <f>'WS на 32 игры'!R14</f>
        <v>30- - -</v>
      </c>
      <c r="I54" s="9"/>
      <c r="J54" s="9"/>
      <c r="K54" s="9"/>
      <c r="L54" s="9"/>
      <c r="M54" s="9"/>
      <c r="N54" s="9"/>
      <c r="O54" s="15"/>
      <c r="P54" s="9"/>
      <c r="Q54" s="9"/>
      <c r="R54" s="9"/>
      <c r="S54" s="9"/>
      <c r="T54" s="9"/>
      <c r="U54" s="9"/>
      <c r="V54" s="9"/>
      <c r="W54" s="9"/>
      <c r="X54" s="4"/>
      <c r="Z54" s="3"/>
      <c r="AA54" s="21" t="s">
        <v>18</v>
      </c>
      <c r="AB54" s="22" t="str">
        <f>'WS на 32 игры'!Q20</f>
        <v>Пахомова Юлия</v>
      </c>
      <c r="AC54" s="9"/>
      <c r="AD54" s="15"/>
      <c r="AE54" s="9"/>
      <c r="AF54" s="46"/>
      <c r="AG54" s="11" t="str">
        <f>'WS на 32 игры'!R35</f>
        <v>28-30 - -</v>
      </c>
      <c r="AH54" s="15"/>
      <c r="AI54" s="15"/>
      <c r="AJ54" s="9"/>
      <c r="AK54" s="9"/>
      <c r="AL54" s="9"/>
      <c r="AM54" s="9"/>
      <c r="AN54" s="9"/>
      <c r="AO54" s="9"/>
      <c r="AP54" s="21" t="s">
        <v>76</v>
      </c>
      <c r="AQ54" s="22" t="str">
        <f>'WS на 32 игры'!Q36</f>
        <v>Котлинская Людмила</v>
      </c>
      <c r="AR54" s="9"/>
      <c r="AS54" s="15"/>
      <c r="AT54" s="9"/>
      <c r="AU54" s="48"/>
      <c r="AV54" s="24" t="str">
        <f>'WS на 32 игры'!R65</f>
        <v>30- - -</v>
      </c>
      <c r="AW54" s="4"/>
      <c r="AX54" s="9"/>
      <c r="AY54" s="3"/>
      <c r="AZ54" s="21" t="s">
        <v>25</v>
      </c>
      <c r="BA54" s="22" t="str">
        <f>'WS на 32 игры'!Q44</f>
        <v>Чепакова Анастасия</v>
      </c>
      <c r="BB54" s="9"/>
      <c r="BC54" s="15"/>
      <c r="BD54" s="9"/>
      <c r="BE54" s="48"/>
      <c r="BF54" s="24" t="str">
        <f>'WS на 32 игры'!R51</f>
        <v>30-20 - -</v>
      </c>
      <c r="BG54" s="4"/>
    </row>
    <row r="55" spans="1:59" ht="15.75" thickBot="1">
      <c r="A55" s="3"/>
      <c r="B55" s="21">
        <v>23</v>
      </c>
      <c r="C55" s="22" t="e">
        <f>VLOOKUP(B55,'WS на 32 список'!A1:C154,2,FALSE)</f>
        <v>#N/A</v>
      </c>
      <c r="D55" s="9"/>
      <c r="E55" s="15"/>
      <c r="F55" s="9"/>
      <c r="G55" s="49"/>
      <c r="H55" s="24" t="str">
        <f>'WS на 32 игры'!R15</f>
        <v>-30 - -</v>
      </c>
      <c r="I55" s="15"/>
      <c r="J55" s="15"/>
      <c r="K55" s="9"/>
      <c r="L55" s="9"/>
      <c r="M55" s="9"/>
      <c r="N55" s="9"/>
      <c r="O55" s="15"/>
      <c r="P55" s="9"/>
      <c r="Q55" s="9"/>
      <c r="R55" s="9"/>
      <c r="S55" s="9"/>
      <c r="T55" s="9"/>
      <c r="U55" s="9"/>
      <c r="V55" s="9"/>
      <c r="W55" s="9"/>
      <c r="X55" s="4"/>
      <c r="Z55" s="3"/>
      <c r="AA55" s="47" t="s">
        <v>66</v>
      </c>
      <c r="AB55" s="23"/>
      <c r="AC55" s="15"/>
      <c r="AD55" s="15"/>
      <c r="AE55" s="9"/>
      <c r="AF55" s="13"/>
      <c r="AG55" s="8" t="str">
        <f>'WS на 32 игры'!P35</f>
        <v>Ладанова Надежда</v>
      </c>
      <c r="AH55" s="9"/>
      <c r="AI55" s="15"/>
      <c r="AJ55" s="9"/>
      <c r="AK55" s="9">
        <v>9</v>
      </c>
      <c r="AL55" s="9"/>
      <c r="AM55" s="9"/>
      <c r="AN55" s="9"/>
      <c r="AO55" s="9"/>
      <c r="AP55" s="47" t="s">
        <v>73</v>
      </c>
      <c r="AQ55" s="23"/>
      <c r="AR55" s="15"/>
      <c r="AS55" s="15"/>
      <c r="AT55" s="9"/>
      <c r="AU55" s="25"/>
      <c r="AV55" s="26" t="str">
        <f>'WS на 32 игры'!P65</f>
        <v>Котлинская Людмила</v>
      </c>
      <c r="AW55" s="4"/>
      <c r="AX55" s="9"/>
      <c r="AY55" s="3"/>
      <c r="AZ55" s="47" t="s">
        <v>79</v>
      </c>
      <c r="BA55" s="23"/>
      <c r="BB55" s="15"/>
      <c r="BC55" s="15"/>
      <c r="BD55" s="9"/>
      <c r="BE55" s="25"/>
      <c r="BF55" s="26" t="str">
        <f>'WS на 32 игры'!P51</f>
        <v>Чепакова Анастасия</v>
      </c>
      <c r="BG55" s="4"/>
    </row>
    <row r="56" spans="1:59" ht="15.75" thickBot="1">
      <c r="A56" s="3"/>
      <c r="B56" s="49" t="s">
        <v>13</v>
      </c>
      <c r="C56" s="23"/>
      <c r="D56" s="15"/>
      <c r="E56" s="15"/>
      <c r="F56" s="9"/>
      <c r="G56" s="25"/>
      <c r="H56" s="26" t="str">
        <f>'WS на 32 игры'!P15</f>
        <v>Винокурова Ирина</v>
      </c>
      <c r="I56" s="9"/>
      <c r="J56" s="15"/>
      <c r="K56" s="9"/>
      <c r="L56" s="9"/>
      <c r="M56" s="9"/>
      <c r="N56" s="9"/>
      <c r="O56" s="15"/>
      <c r="P56" s="9"/>
      <c r="Q56" s="9"/>
      <c r="R56" s="9"/>
      <c r="S56" s="9"/>
      <c r="T56" s="9"/>
      <c r="U56" s="9"/>
      <c r="V56" s="9"/>
      <c r="W56" s="9"/>
      <c r="X56" s="4"/>
      <c r="Z56" s="3"/>
      <c r="AA56" s="48"/>
      <c r="AB56" s="24"/>
      <c r="AC56" s="9"/>
      <c r="AD56" s="9"/>
      <c r="AE56" s="9"/>
      <c r="AF56" s="9"/>
      <c r="AG56" s="9"/>
      <c r="AH56" s="9"/>
      <c r="AI56" s="15"/>
      <c r="AJ56" s="9"/>
      <c r="AK56" s="12"/>
      <c r="AL56" s="7" t="str">
        <f>'WS на 32 игры'!P48</f>
        <v>Ладанова Надежда</v>
      </c>
      <c r="AM56" s="9"/>
      <c r="AN56" s="9"/>
      <c r="AO56" s="9"/>
      <c r="AP56" s="48"/>
      <c r="AQ56" s="24"/>
      <c r="AR56" s="9"/>
      <c r="AS56" s="9"/>
      <c r="AT56" s="9"/>
      <c r="AU56" s="20"/>
      <c r="AV56" s="20"/>
      <c r="AW56" s="4"/>
      <c r="AX56" s="9"/>
      <c r="AY56" s="3"/>
      <c r="AZ56" s="48"/>
      <c r="BA56" s="24"/>
      <c r="BB56" s="9"/>
      <c r="BC56" s="9"/>
      <c r="BD56" s="9"/>
      <c r="BE56" s="20"/>
      <c r="BF56" s="20"/>
      <c r="BG56" s="4"/>
    </row>
    <row r="57" spans="1:59" ht="15.75" thickBot="1">
      <c r="A57" s="3"/>
      <c r="B57" s="49"/>
      <c r="C57" s="24"/>
      <c r="D57" s="9"/>
      <c r="E57" s="9"/>
      <c r="F57" s="9"/>
      <c r="G57" s="20"/>
      <c r="H57" s="20"/>
      <c r="I57" s="9"/>
      <c r="J57" s="15"/>
      <c r="K57" s="9"/>
      <c r="L57" s="12"/>
      <c r="M57" s="7" t="str">
        <f>'WS на 32 игры'!P24</f>
        <v>Абрамова Полина</v>
      </c>
      <c r="N57" s="9"/>
      <c r="O57" s="15"/>
      <c r="P57" s="9"/>
      <c r="Q57" s="9"/>
      <c r="R57" s="9"/>
      <c r="S57" s="9"/>
      <c r="T57" s="9"/>
      <c r="U57" s="9"/>
      <c r="V57" s="9"/>
      <c r="W57" s="9"/>
      <c r="X57" s="4"/>
      <c r="Z57" s="3"/>
      <c r="AA57" s="25" t="s">
        <v>97</v>
      </c>
      <c r="AB57" s="26" t="str">
        <f>'WS на 32 игры'!Q21</f>
        <v>Ладанова Надежда</v>
      </c>
      <c r="AC57" s="9"/>
      <c r="AD57" s="9"/>
      <c r="AE57" s="9"/>
      <c r="AF57" s="9"/>
      <c r="AG57" s="9"/>
      <c r="AH57" s="9"/>
      <c r="AI57" s="15"/>
      <c r="AJ57" s="15"/>
      <c r="AK57" s="45" t="s">
        <v>69</v>
      </c>
      <c r="AL57" s="10" t="str">
        <f>'WS на 32 игры'!R48</f>
        <v>21-30 - -</v>
      </c>
      <c r="AM57" s="9"/>
      <c r="AN57" s="9"/>
      <c r="AO57" s="9"/>
      <c r="AP57" s="25" t="s">
        <v>77</v>
      </c>
      <c r="AQ57" s="26" t="str">
        <f>'WS на 32 игры'!Q37</f>
        <v>Старцева Светлана</v>
      </c>
      <c r="AR57" s="9"/>
      <c r="AS57" s="9"/>
      <c r="AT57" s="9"/>
      <c r="AU57" s="20"/>
      <c r="AV57" s="20"/>
      <c r="AW57" s="4"/>
      <c r="AX57" s="9"/>
      <c r="AY57" s="3"/>
      <c r="AZ57" s="25" t="s">
        <v>27</v>
      </c>
      <c r="BA57" s="26" t="str">
        <f>'WS на 32 игры'!Q45</f>
        <v>Кореневская Оксана</v>
      </c>
      <c r="BB57" s="9"/>
      <c r="BC57" s="9"/>
      <c r="BD57" s="9"/>
      <c r="BE57" s="20">
        <v>7</v>
      </c>
      <c r="BF57" s="20"/>
      <c r="BG57" s="4"/>
    </row>
    <row r="58" spans="1:59" ht="15.75" thickBot="1">
      <c r="A58" s="3"/>
      <c r="B58" s="25">
        <v>10</v>
      </c>
      <c r="C58" s="26" t="str">
        <f>VLOOKUP(B58,'WS на 32 список'!A1:C154,2,FALSE)</f>
        <v>Винокурова Ирина</v>
      </c>
      <c r="D58" s="9"/>
      <c r="E58" s="9"/>
      <c r="F58" s="9"/>
      <c r="G58" s="20"/>
      <c r="H58" s="20"/>
      <c r="I58" s="9"/>
      <c r="J58" s="15"/>
      <c r="K58" s="15"/>
      <c r="L58" s="50" t="s">
        <v>27</v>
      </c>
      <c r="M58" s="10" t="str">
        <f>'WS на 32 игры'!R24</f>
        <v>30-10 - -</v>
      </c>
      <c r="N58" s="15"/>
      <c r="O58" s="15"/>
      <c r="P58" s="9"/>
      <c r="Q58" s="9"/>
      <c r="R58" s="9"/>
      <c r="S58" s="9"/>
      <c r="T58" s="9"/>
      <c r="U58" s="9"/>
      <c r="V58" s="9"/>
      <c r="W58" s="9"/>
      <c r="X58" s="4"/>
      <c r="Z58" s="3"/>
      <c r="AA58" s="21" t="s">
        <v>20</v>
      </c>
      <c r="AB58" s="22" t="str">
        <f>'WS на 32 игры'!Q22</f>
        <v>Потапова Анна</v>
      </c>
      <c r="AC58" s="9"/>
      <c r="AD58" s="9"/>
      <c r="AE58" s="9"/>
      <c r="AF58" s="9"/>
      <c r="AG58" s="9"/>
      <c r="AH58" s="9"/>
      <c r="AI58" s="15"/>
      <c r="AJ58" s="9"/>
      <c r="AK58" s="46"/>
      <c r="AL58" s="11" t="str">
        <f>'WS на 32 игры'!R49</f>
        <v>25-30 - -</v>
      </c>
      <c r="AM58" s="9"/>
      <c r="AN58" s="9"/>
      <c r="AO58" s="9"/>
      <c r="AP58" s="20"/>
      <c r="AQ58" s="20"/>
      <c r="AR58" s="9"/>
      <c r="AS58" s="9"/>
      <c r="AT58" s="9"/>
      <c r="AU58" s="20">
        <v>15</v>
      </c>
      <c r="AV58" s="20"/>
      <c r="AW58" s="4"/>
      <c r="AX58" s="9"/>
      <c r="AY58" s="3"/>
      <c r="AZ58" s="20"/>
      <c r="BA58" s="20"/>
      <c r="BB58" s="9"/>
      <c r="BC58" s="9"/>
      <c r="BD58" s="9"/>
      <c r="BE58" s="21" t="s">
        <v>78</v>
      </c>
      <c r="BF58" s="22" t="str">
        <f>'WS на 32 игры'!Q50</f>
        <v>Козицына Татьяна</v>
      </c>
      <c r="BG58" s="4"/>
    </row>
    <row r="59" spans="1:59" ht="15.75" thickBot="1">
      <c r="A59" s="3"/>
      <c r="B59" s="21">
        <v>15</v>
      </c>
      <c r="C59" s="22" t="str">
        <f>VLOOKUP(B59,'WS на 32 список'!A1:C154,2,FALSE)</f>
        <v>Смирнова Евгения</v>
      </c>
      <c r="D59" s="9"/>
      <c r="E59" s="9"/>
      <c r="F59" s="9"/>
      <c r="G59" s="20"/>
      <c r="H59" s="20"/>
      <c r="I59" s="9"/>
      <c r="J59" s="15"/>
      <c r="K59" s="9"/>
      <c r="L59" s="50"/>
      <c r="M59" s="11" t="str">
        <f>'WS на 32 игры'!R25</f>
        <v>30-17 - -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4"/>
      <c r="Z59" s="3"/>
      <c r="AA59" s="47" t="s">
        <v>76</v>
      </c>
      <c r="AB59" s="23"/>
      <c r="AC59" s="9"/>
      <c r="AD59" s="9"/>
      <c r="AE59" s="9"/>
      <c r="AF59" s="9"/>
      <c r="AG59" s="9"/>
      <c r="AH59" s="9"/>
      <c r="AI59" s="15"/>
      <c r="AJ59" s="9"/>
      <c r="AK59" s="13"/>
      <c r="AL59" s="8" t="str">
        <f>'WS на 32 игры'!P49</f>
        <v>Винокурова Ирина</v>
      </c>
      <c r="AM59" s="9"/>
      <c r="AN59" s="9"/>
      <c r="AO59" s="9"/>
      <c r="AP59" s="20"/>
      <c r="AQ59" s="20"/>
      <c r="AR59" s="9"/>
      <c r="AS59" s="9"/>
      <c r="AT59" s="9"/>
      <c r="AU59" s="21" t="s">
        <v>72</v>
      </c>
      <c r="AV59" s="22" t="str">
        <f>'WS на 32 игры'!Q64</f>
        <v>Гурих Светлана</v>
      </c>
      <c r="AW59" s="4"/>
      <c r="AX59" s="9"/>
      <c r="AY59" s="3"/>
      <c r="AZ59" s="20"/>
      <c r="BA59" s="20"/>
      <c r="BB59" s="9"/>
      <c r="BC59" s="9"/>
      <c r="BD59" s="9"/>
      <c r="BE59" s="47" t="s">
        <v>81</v>
      </c>
      <c r="BF59" s="23"/>
      <c r="BG59" s="4"/>
    </row>
    <row r="60" spans="1:59" ht="15.75" thickBot="1">
      <c r="A60" s="3"/>
      <c r="B60" s="49" t="s">
        <v>14</v>
      </c>
      <c r="C60" s="23"/>
      <c r="D60" s="9"/>
      <c r="E60" s="9"/>
      <c r="F60" s="9"/>
      <c r="G60" s="20"/>
      <c r="H60" s="20"/>
      <c r="I60" s="9"/>
      <c r="J60" s="15"/>
      <c r="K60" s="9"/>
      <c r="L60" s="13"/>
      <c r="M60" s="8" t="str">
        <f>'WS на 32 игры'!P25</f>
        <v>Кореневская Оксана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4"/>
      <c r="Z60" s="3"/>
      <c r="AA60" s="48"/>
      <c r="AB60" s="24"/>
      <c r="AC60" s="15"/>
      <c r="AD60" s="15"/>
      <c r="AE60" s="9"/>
      <c r="AF60" s="12"/>
      <c r="AG60" s="7" t="str">
        <f>'WS на 32 игры'!P36</f>
        <v>Потапова Анна</v>
      </c>
      <c r="AH60" s="9"/>
      <c r="AI60" s="15"/>
      <c r="AJ60" s="9"/>
      <c r="AK60" s="9"/>
      <c r="AL60" s="9"/>
      <c r="AM60" s="9"/>
      <c r="AN60" s="9"/>
      <c r="AO60" s="9"/>
      <c r="AP60" s="20"/>
      <c r="AQ60" s="20"/>
      <c r="AR60" s="9"/>
      <c r="AS60" s="9"/>
      <c r="AT60" s="9"/>
      <c r="AU60" s="47" t="s">
        <v>75</v>
      </c>
      <c r="AV60" s="23"/>
      <c r="AW60" s="4"/>
      <c r="AX60" s="9"/>
      <c r="AY60" s="3"/>
      <c r="AZ60" s="20"/>
      <c r="BA60" s="20"/>
      <c r="BB60" s="9"/>
      <c r="BC60" s="9"/>
      <c r="BD60" s="9"/>
      <c r="BE60" s="48"/>
      <c r="BF60" s="24"/>
      <c r="BG60" s="4"/>
    </row>
    <row r="61" spans="1:59" ht="15.75" thickBot="1">
      <c r="A61" s="3"/>
      <c r="B61" s="49"/>
      <c r="C61" s="24"/>
      <c r="D61" s="15"/>
      <c r="E61" s="15"/>
      <c r="F61" s="9"/>
      <c r="G61" s="21"/>
      <c r="H61" s="22" t="str">
        <f>'WS на 32 игры'!P16</f>
        <v>Кореневская Оксана</v>
      </c>
      <c r="I61" s="9"/>
      <c r="J61" s="15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4"/>
      <c r="Z61" s="3"/>
      <c r="AA61" s="25" t="s">
        <v>98</v>
      </c>
      <c r="AB61" s="26" t="str">
        <f>'WS на 32 игры'!Q23</f>
        <v>Котлинская Людмила</v>
      </c>
      <c r="AC61" s="9"/>
      <c r="AD61" s="15"/>
      <c r="AE61" s="15"/>
      <c r="AF61" s="45" t="s">
        <v>68</v>
      </c>
      <c r="AG61" s="10" t="str">
        <f>'WS на 32 игры'!R36</f>
        <v>30-23 - -</v>
      </c>
      <c r="AH61" s="15"/>
      <c r="AI61" s="15"/>
      <c r="AJ61" s="9"/>
      <c r="AK61" s="9">
        <v>11</v>
      </c>
      <c r="AL61" s="9"/>
      <c r="AM61" s="9"/>
      <c r="AN61" s="9"/>
      <c r="AO61" s="9"/>
      <c r="AP61" s="20"/>
      <c r="AQ61" s="20"/>
      <c r="AR61" s="9"/>
      <c r="AS61" s="9"/>
      <c r="AT61" s="9"/>
      <c r="AU61" s="48"/>
      <c r="AV61" s="24"/>
      <c r="AW61" s="4"/>
      <c r="AX61" s="9"/>
      <c r="AY61" s="3"/>
      <c r="AZ61" s="20"/>
      <c r="BA61" s="20"/>
      <c r="BB61" s="9"/>
      <c r="BC61" s="9"/>
      <c r="BD61" s="9"/>
      <c r="BE61" s="25" t="s">
        <v>79</v>
      </c>
      <c r="BF61" s="26" t="str">
        <f>'WS на 32 игры'!Q51</f>
        <v>Кореневская Оксана</v>
      </c>
      <c r="BG61" s="4"/>
    </row>
    <row r="62" spans="1:59" ht="15.75" thickBot="1">
      <c r="A62" s="3"/>
      <c r="B62" s="25">
        <v>18</v>
      </c>
      <c r="C62" s="26" t="str">
        <f>VLOOKUP(B62,'WS на 32 список'!A1:C154,2,FALSE)</f>
        <v>Кореневская Оксана</v>
      </c>
      <c r="D62" s="9"/>
      <c r="E62" s="15"/>
      <c r="F62" s="15"/>
      <c r="G62" s="49" t="s">
        <v>23</v>
      </c>
      <c r="H62" s="23" t="str">
        <f>'WS на 32 игры'!R16</f>
        <v>10-30 - -</v>
      </c>
      <c r="I62" s="15"/>
      <c r="J62" s="15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4"/>
      <c r="Z62" s="3"/>
      <c r="AA62" s="21" t="s">
        <v>22</v>
      </c>
      <c r="AB62" s="22" t="str">
        <f>'WS на 32 игры'!Q24</f>
        <v>Винокурова Ирина</v>
      </c>
      <c r="AC62" s="9"/>
      <c r="AD62" s="15"/>
      <c r="AE62" s="9"/>
      <c r="AF62" s="46"/>
      <c r="AG62" s="11" t="str">
        <f>'WS на 32 игры'!R37</f>
        <v>30-14 - -</v>
      </c>
      <c r="AH62" s="9"/>
      <c r="AI62" s="9"/>
      <c r="AJ62" s="9"/>
      <c r="AK62" s="12" t="s">
        <v>67</v>
      </c>
      <c r="AL62" s="7" t="str">
        <f>'WS на 32 игры'!Q48</f>
        <v>Андронник Людмила</v>
      </c>
      <c r="AM62" s="9"/>
      <c r="AN62" s="9"/>
      <c r="AO62" s="9"/>
      <c r="AP62" s="20"/>
      <c r="AQ62" s="20"/>
      <c r="AR62" s="9"/>
      <c r="AS62" s="9"/>
      <c r="AT62" s="9"/>
      <c r="AU62" s="25" t="s">
        <v>73</v>
      </c>
      <c r="AV62" s="26" t="str">
        <f>'WS на 32 игры'!Q65</f>
        <v>Старцева Светлана</v>
      </c>
      <c r="AW62" s="4"/>
      <c r="AX62" s="9"/>
      <c r="AY62" s="5"/>
      <c r="AZ62" s="28"/>
      <c r="BA62" s="28"/>
      <c r="BB62" s="16"/>
      <c r="BC62" s="16"/>
      <c r="BD62" s="16"/>
      <c r="BE62" s="28"/>
      <c r="BF62" s="28"/>
      <c r="BG62" s="6"/>
    </row>
    <row r="63" spans="1:59" ht="15.75" thickBot="1">
      <c r="A63" s="3"/>
      <c r="B63" s="21">
        <v>31</v>
      </c>
      <c r="C63" s="22" t="e">
        <f>VLOOKUP(B63,'WS на 32 список'!A1:C154,2,FALSE)</f>
        <v>#N/A</v>
      </c>
      <c r="D63" s="9"/>
      <c r="E63" s="15"/>
      <c r="F63" s="9"/>
      <c r="G63" s="49"/>
      <c r="H63" s="24" t="str">
        <f>'WS на 32 игры'!R17</f>
        <v>-30 - -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4"/>
      <c r="Z63" s="3"/>
      <c r="AA63" s="47" t="s">
        <v>77</v>
      </c>
      <c r="AB63" s="23"/>
      <c r="AC63" s="15"/>
      <c r="AD63" s="15"/>
      <c r="AE63" s="9"/>
      <c r="AF63" s="13"/>
      <c r="AG63" s="8" t="str">
        <f>'WS на 32 игры'!P37</f>
        <v>Винокурова Ирина</v>
      </c>
      <c r="AH63" s="9"/>
      <c r="AI63" s="9"/>
      <c r="AJ63" s="9"/>
      <c r="AK63" s="45" t="s">
        <v>70</v>
      </c>
      <c r="AL63" s="10"/>
      <c r="AM63" s="9"/>
      <c r="AN63" s="9"/>
      <c r="AO63" s="9"/>
      <c r="AP63" s="20"/>
      <c r="AQ63" s="20"/>
      <c r="AR63" s="9"/>
      <c r="AS63" s="9"/>
      <c r="AT63" s="9"/>
      <c r="AU63" s="20"/>
      <c r="AV63" s="20"/>
      <c r="AW63" s="4"/>
      <c r="AX63" s="9"/>
      <c r="AY63" s="9"/>
      <c r="AZ63" s="20"/>
      <c r="BA63" s="20"/>
      <c r="BB63" s="9"/>
      <c r="BC63" s="9"/>
    </row>
    <row r="64" spans="1:59" ht="15.75" thickBot="1">
      <c r="A64" s="3"/>
      <c r="B64" s="49" t="s">
        <v>15</v>
      </c>
      <c r="C64" s="23"/>
      <c r="D64" s="15"/>
      <c r="E64" s="15"/>
      <c r="F64" s="9"/>
      <c r="G64" s="25"/>
      <c r="H64" s="26" t="str">
        <f>'WS на 32 игры'!P17</f>
        <v>Старцева Светлана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4"/>
      <c r="Z64" s="3"/>
      <c r="AA64" s="48"/>
      <c r="AB64" s="24"/>
      <c r="AC64" s="9"/>
      <c r="AD64" s="9"/>
      <c r="AE64" s="9"/>
      <c r="AF64" s="9"/>
      <c r="AG64" s="9"/>
      <c r="AH64" s="9"/>
      <c r="AI64" s="9"/>
      <c r="AJ64" s="9"/>
      <c r="AK64" s="46"/>
      <c r="AL64" s="11"/>
      <c r="AM64" s="9"/>
      <c r="AN64" s="9"/>
      <c r="AO64" s="9"/>
      <c r="AP64" s="20"/>
      <c r="AQ64" s="20"/>
      <c r="AR64" s="9"/>
      <c r="AS64" s="9"/>
      <c r="AT64" s="9"/>
      <c r="AU64" s="20"/>
      <c r="AV64" s="20"/>
      <c r="AW64" s="4"/>
      <c r="AX64" s="9"/>
      <c r="AY64" s="9"/>
      <c r="AZ64" s="20"/>
      <c r="BA64" s="20"/>
      <c r="BB64" s="9"/>
      <c r="BC64" s="9"/>
    </row>
    <row r="65" spans="1:55" ht="15.75" thickBot="1">
      <c r="A65" s="3"/>
      <c r="B65" s="49"/>
      <c r="C65" s="24"/>
      <c r="D65" s="9"/>
      <c r="E65" s="9"/>
      <c r="F65" s="9"/>
      <c r="G65" s="20"/>
      <c r="H65" s="2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4"/>
      <c r="Z65" s="3"/>
      <c r="AA65" s="25" t="s">
        <v>99</v>
      </c>
      <c r="AB65" s="26" t="str">
        <f>'WS на 32 игры'!Q25</f>
        <v>Старцева Светлана</v>
      </c>
      <c r="AC65" s="9"/>
      <c r="AD65" s="9"/>
      <c r="AE65" s="9"/>
      <c r="AF65" s="9"/>
      <c r="AG65" s="9"/>
      <c r="AH65" s="9"/>
      <c r="AI65" s="9"/>
      <c r="AJ65" s="9"/>
      <c r="AK65" s="13" t="s">
        <v>68</v>
      </c>
      <c r="AL65" s="8" t="str">
        <f>'WS на 32 игры'!Q49</f>
        <v>Потапова Анна</v>
      </c>
      <c r="AM65" s="9"/>
      <c r="AN65" s="9"/>
      <c r="AO65" s="9"/>
      <c r="AP65" s="20"/>
      <c r="AQ65" s="20"/>
      <c r="AR65" s="9"/>
      <c r="AS65" s="9"/>
      <c r="AT65" s="9"/>
      <c r="AU65" s="20"/>
      <c r="AV65" s="20"/>
      <c r="AW65" s="4"/>
      <c r="AX65" s="9"/>
      <c r="AY65" s="9"/>
      <c r="AZ65" s="20"/>
      <c r="BA65" s="20"/>
      <c r="BB65" s="9"/>
      <c r="BC65" s="9"/>
    </row>
    <row r="66" spans="1:55" ht="15.75" thickBot="1">
      <c r="A66" s="3"/>
      <c r="B66" s="25">
        <v>2</v>
      </c>
      <c r="C66" s="26" t="str">
        <f>VLOOKUP(B66,'WS на 32 список'!A1:C154,2,FALSE)</f>
        <v>Старцева Светлана</v>
      </c>
      <c r="D66" s="9"/>
      <c r="E66" s="9"/>
      <c r="F66" s="9"/>
      <c r="G66" s="20"/>
      <c r="H66" s="2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4"/>
      <c r="Z66" s="5"/>
      <c r="AA66" s="28"/>
      <c r="AB66" s="28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28"/>
      <c r="AQ66" s="28"/>
      <c r="AR66" s="16"/>
      <c r="AS66" s="16"/>
      <c r="AT66" s="16"/>
      <c r="AU66" s="28"/>
      <c r="AV66" s="28"/>
      <c r="AW66" s="6"/>
      <c r="AX66" s="9"/>
      <c r="AY66" s="9"/>
      <c r="AZ66" s="20"/>
      <c r="BA66" s="20"/>
      <c r="BB66" s="9"/>
      <c r="BC66" s="9"/>
    </row>
    <row r="67" spans="1:55" ht="15.75" thickBot="1">
      <c r="A67" s="5"/>
      <c r="B67" s="27"/>
      <c r="C67" s="28"/>
      <c r="D67" s="16"/>
      <c r="E67" s="16"/>
      <c r="F67" s="16"/>
      <c r="G67" s="28"/>
      <c r="H67" s="28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6"/>
    </row>
    <row r="68" spans="1:55">
      <c r="AX68" s="9"/>
      <c r="AY68" s="9"/>
      <c r="AZ68" s="20"/>
      <c r="BA68" s="20"/>
      <c r="BB68" s="9"/>
      <c r="BC68" s="9"/>
    </row>
  </sheetData>
  <mergeCells count="80">
    <mergeCell ref="AA55:AA56"/>
    <mergeCell ref="AA59:AA60"/>
    <mergeCell ref="AF53:AF54"/>
    <mergeCell ref="AP55:AP56"/>
    <mergeCell ref="AU53:AU54"/>
    <mergeCell ref="AU60:AU61"/>
    <mergeCell ref="AF61:AF62"/>
    <mergeCell ref="AK57:AK58"/>
    <mergeCell ref="AK63:AK64"/>
    <mergeCell ref="BE32:BE33"/>
    <mergeCell ref="AK33:AK34"/>
    <mergeCell ref="AK37:AK38"/>
    <mergeCell ref="AP35:AP36"/>
    <mergeCell ref="AP42:AP43"/>
    <mergeCell ref="BE53:BE54"/>
    <mergeCell ref="BE59:BE60"/>
    <mergeCell ref="AZ51:AZ52"/>
    <mergeCell ref="AZ55:AZ56"/>
    <mergeCell ref="AA63:AA64"/>
    <mergeCell ref="BE25:BE26"/>
    <mergeCell ref="AZ27:AZ28"/>
    <mergeCell ref="AZ23:AZ24"/>
    <mergeCell ref="BE10:BE11"/>
    <mergeCell ref="AU12:AU13"/>
    <mergeCell ref="AZ14:AZ15"/>
    <mergeCell ref="AU16:AU17"/>
    <mergeCell ref="AP26:AP27"/>
    <mergeCell ref="BE16:BE17"/>
    <mergeCell ref="AK26:AK27"/>
    <mergeCell ref="AA28:AA29"/>
    <mergeCell ref="AF30:AF31"/>
    <mergeCell ref="AA32:AA33"/>
    <mergeCell ref="AF14:AF15"/>
    <mergeCell ref="AA16:AA17"/>
    <mergeCell ref="AU4:AU5"/>
    <mergeCell ref="AZ6:AZ7"/>
    <mergeCell ref="AU8:AU9"/>
    <mergeCell ref="AK10:AK11"/>
    <mergeCell ref="AA12:AA13"/>
    <mergeCell ref="AA4:AA5"/>
    <mergeCell ref="AF6:AF7"/>
    <mergeCell ref="AA8:AA9"/>
    <mergeCell ref="AP18:AP19"/>
    <mergeCell ref="AA20:AA21"/>
    <mergeCell ref="Q18:Q19"/>
    <mergeCell ref="Q50:Q51"/>
    <mergeCell ref="V34:V35"/>
    <mergeCell ref="V50:V51"/>
    <mergeCell ref="AF22:AF23"/>
    <mergeCell ref="AA24:AA25"/>
    <mergeCell ref="AA51:AA52"/>
    <mergeCell ref="AP51:AP52"/>
    <mergeCell ref="G54:G55"/>
    <mergeCell ref="G62:G63"/>
    <mergeCell ref="L10:L11"/>
    <mergeCell ref="L26:L27"/>
    <mergeCell ref="L42:L43"/>
    <mergeCell ref="L58:L59"/>
    <mergeCell ref="B52:B53"/>
    <mergeCell ref="B56:B57"/>
    <mergeCell ref="B60:B61"/>
    <mergeCell ref="B64:B65"/>
    <mergeCell ref="G6:G7"/>
    <mergeCell ref="G14:G15"/>
    <mergeCell ref="G22:G23"/>
    <mergeCell ref="G30:G31"/>
    <mergeCell ref="G38:G39"/>
    <mergeCell ref="G46:G47"/>
    <mergeCell ref="B28:B29"/>
    <mergeCell ref="B32:B33"/>
    <mergeCell ref="B36:B37"/>
    <mergeCell ref="B40:B41"/>
    <mergeCell ref="B44:B45"/>
    <mergeCell ref="B48:B49"/>
    <mergeCell ref="B24:B25"/>
    <mergeCell ref="B4:B5"/>
    <mergeCell ref="B8:B9"/>
    <mergeCell ref="B12:B13"/>
    <mergeCell ref="B16:B17"/>
    <mergeCell ref="B20:B21"/>
  </mergeCells>
  <printOptions horizontalCentered="1" verticalCentered="1"/>
  <pageMargins left="0.27559055118110237" right="0.27559055118110237" top="0.35433070866141736" bottom="0.39370078740157483" header="0.23622047244094491" footer="0.23622047244094491"/>
  <pageSetup paperSize="9" scale="40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81"/>
  <sheetViews>
    <sheetView topLeftCell="A46" workbookViewId="0">
      <selection activeCell="E67" sqref="E67"/>
    </sheetView>
  </sheetViews>
  <sheetFormatPr defaultRowHeight="15"/>
  <cols>
    <col min="1" max="1" width="2" style="33" bestFit="1" customWidth="1"/>
    <col min="2" max="2" width="3" bestFit="1" customWidth="1"/>
    <col min="3" max="3" width="23.85546875" style="30" bestFit="1" customWidth="1"/>
    <col min="4" max="4" width="1.7109375" style="30" bestFit="1" customWidth="1"/>
    <col min="5" max="5" width="23.85546875" style="30" bestFit="1" customWidth="1"/>
    <col min="6" max="6" width="4" style="34" bestFit="1" customWidth="1"/>
    <col min="7" max="7" width="3.85546875" style="34" bestFit="1" customWidth="1"/>
    <col min="8" max="9" width="4" style="35" bestFit="1" customWidth="1"/>
    <col min="10" max="10" width="3" style="36" bestFit="1" customWidth="1"/>
    <col min="11" max="11" width="3.85546875" style="36" bestFit="1" customWidth="1"/>
    <col min="12" max="15" width="2.7109375" hidden="1" customWidth="1"/>
    <col min="16" max="16" width="18.5703125" hidden="1" customWidth="1"/>
    <col min="17" max="17" width="20.28515625" hidden="1" customWidth="1"/>
    <col min="18" max="18" width="17.28515625" hidden="1" customWidth="1"/>
    <col min="19" max="19" width="13.5703125" customWidth="1"/>
  </cols>
  <sheetData>
    <row r="1" spans="1:18">
      <c r="F1" s="34">
        <v>1</v>
      </c>
      <c r="G1" s="34" t="s">
        <v>181</v>
      </c>
      <c r="H1" s="35">
        <v>2</v>
      </c>
      <c r="I1" s="35" t="s">
        <v>181</v>
      </c>
      <c r="J1" s="36">
        <v>3</v>
      </c>
      <c r="K1" s="36" t="s">
        <v>181</v>
      </c>
      <c r="P1" t="s">
        <v>180</v>
      </c>
      <c r="Q1" t="s">
        <v>182</v>
      </c>
      <c r="R1" t="s">
        <v>183</v>
      </c>
    </row>
    <row r="2" spans="1:18">
      <c r="A2" s="51" t="s">
        <v>164</v>
      </c>
      <c r="B2">
        <v>1</v>
      </c>
      <c r="C2" s="34" t="str">
        <f>'WS на 32 таблица'!C3</f>
        <v>Андронник Людмила</v>
      </c>
      <c r="D2" s="30" t="s">
        <v>161</v>
      </c>
      <c r="E2" s="30" t="e">
        <f>'WS на 32 таблица'!C6</f>
        <v>#N/A</v>
      </c>
      <c r="F2" s="34">
        <v>30</v>
      </c>
      <c r="G2" s="34">
        <v>0</v>
      </c>
      <c r="L2">
        <f t="shared" ref="L2:L33" si="0">IF(F2-G2=0,0,IF(F2-G2&gt;0,1,-1))</f>
        <v>1</v>
      </c>
      <c r="M2">
        <f t="shared" ref="M2:M33" si="1">IF(H2-I2=0,0,IF(H2-I2&gt;0,1,-1))</f>
        <v>0</v>
      </c>
      <c r="N2">
        <f t="shared" ref="N2:N33" si="2">IF(J2-K2=0,0,IF(J2-K2&gt;0,1,-1))</f>
        <v>0</v>
      </c>
      <c r="O2">
        <f t="shared" ref="O2:O65" si="3">SUM(L2:N2)</f>
        <v>1</v>
      </c>
      <c r="P2" t="str">
        <f t="shared" ref="P2:P33" si="4">IF(O2=0,0,IF(O2&gt;0,C2,E2))</f>
        <v>Андронник Людмила</v>
      </c>
      <c r="Q2" t="e">
        <f t="shared" ref="Q2:Q33" si="5">IF(O2=0,0,IF(O2&gt;0,E2,C2))</f>
        <v>#N/A</v>
      </c>
      <c r="R2" t="str">
        <f>CONCATENATE(F2,"-",G2," ",H2,"-",I2," ",J2,"-",K2)</f>
        <v>30-0 - -</v>
      </c>
    </row>
    <row r="3" spans="1:18">
      <c r="A3" s="51"/>
      <c r="B3">
        <v>2</v>
      </c>
      <c r="C3" s="34" t="str">
        <f>'WS на 32 таблица'!C7</f>
        <v>Козицына Татьяна</v>
      </c>
      <c r="D3" s="30" t="s">
        <v>161</v>
      </c>
      <c r="E3" s="30" t="str">
        <f>'WS на 32 таблица'!C10</f>
        <v>Асланова Гульнара</v>
      </c>
      <c r="F3" s="34">
        <v>30</v>
      </c>
      <c r="G3" s="34">
        <v>28</v>
      </c>
      <c r="L3">
        <f t="shared" si="0"/>
        <v>1</v>
      </c>
      <c r="M3">
        <f t="shared" si="1"/>
        <v>0</v>
      </c>
      <c r="N3">
        <f t="shared" si="2"/>
        <v>0</v>
      </c>
      <c r="O3">
        <f t="shared" si="3"/>
        <v>1</v>
      </c>
      <c r="P3" t="str">
        <f t="shared" si="4"/>
        <v>Козицына Татьяна</v>
      </c>
      <c r="Q3" t="str">
        <f t="shared" si="5"/>
        <v>Асланова Гульнара</v>
      </c>
      <c r="R3" t="str">
        <f t="shared" ref="R3:R66" si="6">CONCATENATE(F3,"-",G3," ",H3,"-",I3," ",J3,"-",K3)</f>
        <v>30-28 - -</v>
      </c>
    </row>
    <row r="4" spans="1:18">
      <c r="A4" s="51"/>
      <c r="B4">
        <v>3</v>
      </c>
      <c r="C4" s="34" t="str">
        <f>'WS на 32 таблица'!C11</f>
        <v>Гурих Светлана</v>
      </c>
      <c r="D4" s="30" t="s">
        <v>161</v>
      </c>
      <c r="E4" s="30" t="e">
        <f>'WS на 32 таблица'!C14</f>
        <v>#N/A</v>
      </c>
      <c r="F4" s="34">
        <v>30</v>
      </c>
      <c r="L4">
        <f t="shared" si="0"/>
        <v>1</v>
      </c>
      <c r="M4">
        <f t="shared" si="1"/>
        <v>0</v>
      </c>
      <c r="N4">
        <f t="shared" si="2"/>
        <v>0</v>
      </c>
      <c r="O4">
        <f t="shared" si="3"/>
        <v>1</v>
      </c>
      <c r="P4" t="str">
        <f t="shared" si="4"/>
        <v>Гурих Светлана</v>
      </c>
      <c r="Q4" t="e">
        <f t="shared" si="5"/>
        <v>#N/A</v>
      </c>
      <c r="R4" t="str">
        <f t="shared" si="6"/>
        <v>30- - -</v>
      </c>
    </row>
    <row r="5" spans="1:18">
      <c r="A5" s="51"/>
      <c r="B5">
        <v>4</v>
      </c>
      <c r="C5" s="34" t="e">
        <f>'WS на 32 таблица'!C15</f>
        <v>#N/A</v>
      </c>
      <c r="D5" s="30" t="s">
        <v>161</v>
      </c>
      <c r="E5" s="30" t="str">
        <f>'WS на 32 таблица'!C18</f>
        <v>Окулова Александра</v>
      </c>
      <c r="G5" s="34">
        <v>30</v>
      </c>
      <c r="L5">
        <f t="shared" si="0"/>
        <v>-1</v>
      </c>
      <c r="M5">
        <f t="shared" si="1"/>
        <v>0</v>
      </c>
      <c r="N5">
        <f t="shared" si="2"/>
        <v>0</v>
      </c>
      <c r="O5">
        <f t="shared" si="3"/>
        <v>-1</v>
      </c>
      <c r="P5" t="str">
        <f t="shared" si="4"/>
        <v>Окулова Александра</v>
      </c>
      <c r="Q5" t="e">
        <f t="shared" si="5"/>
        <v>#N/A</v>
      </c>
      <c r="R5" t="str">
        <f t="shared" si="6"/>
        <v>-30 - -</v>
      </c>
    </row>
    <row r="6" spans="1:18">
      <c r="A6" s="51"/>
      <c r="B6">
        <v>5</v>
      </c>
      <c r="C6" s="34" t="str">
        <f>'WS на 32 таблица'!C19</f>
        <v>Лобанова Елизавета</v>
      </c>
      <c r="D6" s="30" t="s">
        <v>161</v>
      </c>
      <c r="E6" s="30" t="e">
        <f>'WS на 32 таблица'!C22</f>
        <v>#N/A</v>
      </c>
      <c r="F6" s="34">
        <v>30</v>
      </c>
      <c r="L6">
        <f t="shared" si="0"/>
        <v>1</v>
      </c>
      <c r="M6">
        <f t="shared" si="1"/>
        <v>0</v>
      </c>
      <c r="N6">
        <f t="shared" si="2"/>
        <v>0</v>
      </c>
      <c r="O6">
        <f t="shared" si="3"/>
        <v>1</v>
      </c>
      <c r="P6" t="str">
        <f t="shared" si="4"/>
        <v>Лобанова Елизавета</v>
      </c>
      <c r="Q6" t="e">
        <f t="shared" si="5"/>
        <v>#N/A</v>
      </c>
      <c r="R6" t="str">
        <f t="shared" si="6"/>
        <v>30- - -</v>
      </c>
    </row>
    <row r="7" spans="1:18">
      <c r="A7" s="51"/>
      <c r="B7">
        <v>6</v>
      </c>
      <c r="C7" s="34" t="str">
        <f>'WS на 32 таблица'!C23</f>
        <v>Пахомова Юлия</v>
      </c>
      <c r="D7" s="30" t="s">
        <v>161</v>
      </c>
      <c r="E7" s="30" t="str">
        <f>'WS на 32 таблица'!C26</f>
        <v>Жаравина Анастасия</v>
      </c>
      <c r="F7" s="34">
        <v>30</v>
      </c>
      <c r="G7" s="34">
        <v>26</v>
      </c>
      <c r="L7">
        <f t="shared" si="0"/>
        <v>1</v>
      </c>
      <c r="M7">
        <f t="shared" si="1"/>
        <v>0</v>
      </c>
      <c r="N7">
        <f t="shared" si="2"/>
        <v>0</v>
      </c>
      <c r="O7">
        <f t="shared" si="3"/>
        <v>1</v>
      </c>
      <c r="P7" t="str">
        <f t="shared" si="4"/>
        <v>Пахомова Юлия</v>
      </c>
      <c r="Q7" t="str">
        <f t="shared" si="5"/>
        <v>Жаравина Анастасия</v>
      </c>
      <c r="R7" t="str">
        <f t="shared" si="6"/>
        <v>30-26 - -</v>
      </c>
    </row>
    <row r="8" spans="1:18">
      <c r="A8" s="51"/>
      <c r="B8">
        <v>7</v>
      </c>
      <c r="C8" s="34" t="str">
        <f>'WS на 32 таблица'!C27</f>
        <v>Харламова Юлия</v>
      </c>
      <c r="D8" s="30" t="s">
        <v>161</v>
      </c>
      <c r="E8" s="30" t="str">
        <f>'WS на 32 таблица'!C30</f>
        <v>Минаева Евгения</v>
      </c>
      <c r="F8" s="34">
        <v>30</v>
      </c>
      <c r="G8" s="34">
        <v>7</v>
      </c>
      <c r="L8">
        <f t="shared" si="0"/>
        <v>1</v>
      </c>
      <c r="M8">
        <f t="shared" si="1"/>
        <v>0</v>
      </c>
      <c r="N8">
        <f t="shared" si="2"/>
        <v>0</v>
      </c>
      <c r="O8">
        <f t="shared" si="3"/>
        <v>1</v>
      </c>
      <c r="P8" t="str">
        <f t="shared" si="4"/>
        <v>Харламова Юлия</v>
      </c>
      <c r="Q8" t="str">
        <f t="shared" si="5"/>
        <v>Минаева Евгения</v>
      </c>
      <c r="R8" t="str">
        <f t="shared" si="6"/>
        <v>30-7 - -</v>
      </c>
    </row>
    <row r="9" spans="1:18">
      <c r="A9" s="51"/>
      <c r="B9">
        <v>8</v>
      </c>
      <c r="C9" s="34" t="e">
        <f>'WS на 32 таблица'!C31</f>
        <v>#N/A</v>
      </c>
      <c r="D9" s="30" t="s">
        <v>161</v>
      </c>
      <c r="E9" s="30" t="str">
        <f>'WS на 32 таблица'!C34</f>
        <v>Ладанова Надежда</v>
      </c>
      <c r="G9" s="34">
        <v>30</v>
      </c>
      <c r="L9">
        <f t="shared" si="0"/>
        <v>-1</v>
      </c>
      <c r="M9">
        <f t="shared" si="1"/>
        <v>0</v>
      </c>
      <c r="N9">
        <f t="shared" si="2"/>
        <v>0</v>
      </c>
      <c r="O9">
        <f t="shared" si="3"/>
        <v>-1</v>
      </c>
      <c r="P9" t="str">
        <f t="shared" si="4"/>
        <v>Ладанова Надежда</v>
      </c>
      <c r="Q9" t="e">
        <f t="shared" si="5"/>
        <v>#N/A</v>
      </c>
      <c r="R9" t="str">
        <f t="shared" si="6"/>
        <v>-30 - -</v>
      </c>
    </row>
    <row r="10" spans="1:18">
      <c r="A10" s="51"/>
      <c r="B10">
        <v>9</v>
      </c>
      <c r="C10" s="34" t="str">
        <f>'WS на 32 таблица'!C35</f>
        <v>Потапова Анна</v>
      </c>
      <c r="D10" s="30" t="s">
        <v>161</v>
      </c>
      <c r="E10" s="30" t="e">
        <f>'WS на 32 таблица'!C38</f>
        <v>#N/A</v>
      </c>
      <c r="F10" s="34">
        <v>30</v>
      </c>
      <c r="L10">
        <f t="shared" si="0"/>
        <v>1</v>
      </c>
      <c r="M10">
        <f t="shared" si="1"/>
        <v>0</v>
      </c>
      <c r="N10">
        <f t="shared" si="2"/>
        <v>0</v>
      </c>
      <c r="O10">
        <f t="shared" si="3"/>
        <v>1</v>
      </c>
      <c r="P10" t="str">
        <f t="shared" si="4"/>
        <v>Потапова Анна</v>
      </c>
      <c r="Q10" t="e">
        <f t="shared" si="5"/>
        <v>#N/A</v>
      </c>
      <c r="R10" t="str">
        <f t="shared" si="6"/>
        <v>30- - -</v>
      </c>
    </row>
    <row r="11" spans="1:18">
      <c r="A11" s="51"/>
      <c r="B11">
        <v>10</v>
      </c>
      <c r="C11" s="34" t="str">
        <f>'WS на 32 таблица'!C39</f>
        <v>Малышкина Александра</v>
      </c>
      <c r="D11" s="30" t="s">
        <v>161</v>
      </c>
      <c r="E11" s="30" t="str">
        <f>'WS на 32 таблица'!C42</f>
        <v>Ибрагимли Севиндж</v>
      </c>
      <c r="F11" s="34">
        <v>20</v>
      </c>
      <c r="G11" s="34">
        <v>30</v>
      </c>
      <c r="L11">
        <f t="shared" si="0"/>
        <v>-1</v>
      </c>
      <c r="M11">
        <f t="shared" si="1"/>
        <v>0</v>
      </c>
      <c r="N11">
        <f t="shared" si="2"/>
        <v>0</v>
      </c>
      <c r="O11">
        <f t="shared" si="3"/>
        <v>-1</v>
      </c>
      <c r="P11" t="str">
        <f t="shared" si="4"/>
        <v>Ибрагимли Севиндж</v>
      </c>
      <c r="Q11" t="str">
        <f t="shared" si="5"/>
        <v>Малышкина Александра</v>
      </c>
      <c r="R11" t="str">
        <f t="shared" si="6"/>
        <v>20-30 - -</v>
      </c>
    </row>
    <row r="12" spans="1:18">
      <c r="A12" s="51"/>
      <c r="B12">
        <v>11</v>
      </c>
      <c r="C12" s="34" t="str">
        <f>'WS на 32 таблица'!C43</f>
        <v>Пахомова Евгения</v>
      </c>
      <c r="D12" s="30" t="s">
        <v>161</v>
      </c>
      <c r="E12" s="30" t="str">
        <f>'WS на 32 таблица'!C46</f>
        <v>Котлинская Людмила</v>
      </c>
      <c r="F12" s="34">
        <v>9</v>
      </c>
      <c r="G12" s="34">
        <v>30</v>
      </c>
      <c r="L12">
        <f t="shared" si="0"/>
        <v>-1</v>
      </c>
      <c r="M12">
        <f t="shared" si="1"/>
        <v>0</v>
      </c>
      <c r="N12">
        <f t="shared" si="2"/>
        <v>0</v>
      </c>
      <c r="O12">
        <f t="shared" si="3"/>
        <v>-1</v>
      </c>
      <c r="P12" t="str">
        <f t="shared" si="4"/>
        <v>Котлинская Людмила</v>
      </c>
      <c r="Q12" t="str">
        <f t="shared" si="5"/>
        <v>Пахомова Евгения</v>
      </c>
      <c r="R12" t="str">
        <f t="shared" si="6"/>
        <v>9-30 - -</v>
      </c>
    </row>
    <row r="13" spans="1:18">
      <c r="A13" s="51"/>
      <c r="B13">
        <v>12</v>
      </c>
      <c r="C13" s="34" t="e">
        <f>'WS на 32 таблица'!C47</f>
        <v>#N/A</v>
      </c>
      <c r="D13" s="30" t="s">
        <v>161</v>
      </c>
      <c r="E13" s="30" t="str">
        <f>'WS на 32 таблица'!C50</f>
        <v>Чепакова Анастасия</v>
      </c>
      <c r="G13" s="34">
        <v>30</v>
      </c>
      <c r="L13">
        <f t="shared" si="0"/>
        <v>-1</v>
      </c>
      <c r="M13">
        <f t="shared" si="1"/>
        <v>0</v>
      </c>
      <c r="N13">
        <f t="shared" si="2"/>
        <v>0</v>
      </c>
      <c r="O13">
        <f t="shared" si="3"/>
        <v>-1</v>
      </c>
      <c r="P13" t="str">
        <f t="shared" si="4"/>
        <v>Чепакова Анастасия</v>
      </c>
      <c r="Q13" t="e">
        <f t="shared" si="5"/>
        <v>#N/A</v>
      </c>
      <c r="R13" t="str">
        <f t="shared" si="6"/>
        <v>-30 - -</v>
      </c>
    </row>
    <row r="14" spans="1:18">
      <c r="A14" s="51"/>
      <c r="B14">
        <v>13</v>
      </c>
      <c r="C14" s="34" t="str">
        <f>'WS на 32 таблица'!C51</f>
        <v>Абрамова Полина</v>
      </c>
      <c r="D14" s="30" t="s">
        <v>161</v>
      </c>
      <c r="E14" s="30" t="e">
        <f>'WS на 32 таблица'!C54</f>
        <v>#N/A</v>
      </c>
      <c r="F14" s="34">
        <v>30</v>
      </c>
      <c r="L14">
        <f t="shared" si="0"/>
        <v>1</v>
      </c>
      <c r="M14">
        <f t="shared" si="1"/>
        <v>0</v>
      </c>
      <c r="N14">
        <f t="shared" si="2"/>
        <v>0</v>
      </c>
      <c r="O14">
        <f t="shared" si="3"/>
        <v>1</v>
      </c>
      <c r="P14" t="str">
        <f t="shared" si="4"/>
        <v>Абрамова Полина</v>
      </c>
      <c r="Q14" t="e">
        <f t="shared" si="5"/>
        <v>#N/A</v>
      </c>
      <c r="R14" t="str">
        <f t="shared" si="6"/>
        <v>30- - -</v>
      </c>
    </row>
    <row r="15" spans="1:18">
      <c r="A15" s="51"/>
      <c r="B15">
        <v>14</v>
      </c>
      <c r="C15" s="34" t="e">
        <f>'WS на 32 таблица'!C55</f>
        <v>#N/A</v>
      </c>
      <c r="D15" s="30" t="s">
        <v>161</v>
      </c>
      <c r="E15" s="30" t="str">
        <f>'WS на 32 таблица'!C58</f>
        <v>Винокурова Ирина</v>
      </c>
      <c r="G15" s="34">
        <v>30</v>
      </c>
      <c r="L15">
        <f t="shared" si="0"/>
        <v>-1</v>
      </c>
      <c r="M15">
        <f t="shared" si="1"/>
        <v>0</v>
      </c>
      <c r="N15">
        <f t="shared" si="2"/>
        <v>0</v>
      </c>
      <c r="O15">
        <f t="shared" si="3"/>
        <v>-1</v>
      </c>
      <c r="P15" t="str">
        <f t="shared" si="4"/>
        <v>Винокурова Ирина</v>
      </c>
      <c r="Q15" t="e">
        <f t="shared" si="5"/>
        <v>#N/A</v>
      </c>
      <c r="R15" t="str">
        <f t="shared" si="6"/>
        <v>-30 - -</v>
      </c>
    </row>
    <row r="16" spans="1:18">
      <c r="A16" s="51"/>
      <c r="B16">
        <v>15</v>
      </c>
      <c r="C16" s="34" t="str">
        <f>'WS на 32 таблица'!C59</f>
        <v>Смирнова Евгения</v>
      </c>
      <c r="D16" s="30" t="s">
        <v>161</v>
      </c>
      <c r="E16" s="30" t="str">
        <f>'WS на 32 таблица'!C62</f>
        <v>Кореневская Оксана</v>
      </c>
      <c r="F16" s="34">
        <v>10</v>
      </c>
      <c r="G16" s="34">
        <v>30</v>
      </c>
      <c r="L16">
        <f t="shared" si="0"/>
        <v>-1</v>
      </c>
      <c r="M16">
        <f t="shared" si="1"/>
        <v>0</v>
      </c>
      <c r="N16">
        <f t="shared" si="2"/>
        <v>0</v>
      </c>
      <c r="O16">
        <f t="shared" si="3"/>
        <v>-1</v>
      </c>
      <c r="P16" t="str">
        <f t="shared" si="4"/>
        <v>Кореневская Оксана</v>
      </c>
      <c r="Q16" t="str">
        <f t="shared" si="5"/>
        <v>Смирнова Евгения</v>
      </c>
      <c r="R16" t="str">
        <f t="shared" si="6"/>
        <v>10-30 - -</v>
      </c>
    </row>
    <row r="17" spans="1:18">
      <c r="A17" s="51"/>
      <c r="B17">
        <v>16</v>
      </c>
      <c r="C17" s="34" t="e">
        <f>'WS на 32 таблица'!C63</f>
        <v>#N/A</v>
      </c>
      <c r="D17" s="30" t="s">
        <v>161</v>
      </c>
      <c r="E17" s="30" t="str">
        <f>'WS на 32 таблица'!C66</f>
        <v>Старцева Светлана</v>
      </c>
      <c r="G17" s="34">
        <v>30</v>
      </c>
      <c r="L17">
        <f t="shared" si="0"/>
        <v>-1</v>
      </c>
      <c r="M17">
        <f t="shared" si="1"/>
        <v>0</v>
      </c>
      <c r="N17">
        <f t="shared" si="2"/>
        <v>0</v>
      </c>
      <c r="O17">
        <f t="shared" si="3"/>
        <v>-1</v>
      </c>
      <c r="P17" t="str">
        <f t="shared" si="4"/>
        <v>Старцева Светлана</v>
      </c>
      <c r="Q17" t="e">
        <f t="shared" si="5"/>
        <v>#N/A</v>
      </c>
      <c r="R17" t="str">
        <f t="shared" si="6"/>
        <v>-30 - -</v>
      </c>
    </row>
    <row r="18" spans="1:18">
      <c r="A18" s="51" t="s">
        <v>165</v>
      </c>
      <c r="B18">
        <v>1</v>
      </c>
      <c r="C18" s="34" t="str">
        <f>'WS на 32 таблица'!H5</f>
        <v>Андронник Людмила</v>
      </c>
      <c r="D18" s="30" t="s">
        <v>161</v>
      </c>
      <c r="E18" s="30" t="str">
        <f>'WS на 32 таблица'!H8</f>
        <v>Козицына Татьяна</v>
      </c>
      <c r="F18" s="34">
        <v>26</v>
      </c>
      <c r="G18" s="34">
        <v>30</v>
      </c>
      <c r="L18">
        <f t="shared" si="0"/>
        <v>-1</v>
      </c>
      <c r="M18">
        <f t="shared" si="1"/>
        <v>0</v>
      </c>
      <c r="N18">
        <f t="shared" si="2"/>
        <v>0</v>
      </c>
      <c r="O18">
        <f t="shared" si="3"/>
        <v>-1</v>
      </c>
      <c r="P18" t="str">
        <f t="shared" si="4"/>
        <v>Козицына Татьяна</v>
      </c>
      <c r="Q18" t="str">
        <f t="shared" si="5"/>
        <v>Андронник Людмила</v>
      </c>
      <c r="R18" t="str">
        <f t="shared" si="6"/>
        <v>26-30 - -</v>
      </c>
    </row>
    <row r="19" spans="1:18">
      <c r="A19" s="51"/>
      <c r="B19">
        <v>2</v>
      </c>
      <c r="C19" s="34" t="str">
        <f>'WS на 32 таблица'!H13</f>
        <v>Гурих Светлана</v>
      </c>
      <c r="D19" s="30" t="s">
        <v>161</v>
      </c>
      <c r="E19" s="30" t="str">
        <f>'WS на 32 таблица'!H16</f>
        <v>Окулова Александра</v>
      </c>
      <c r="F19" s="34">
        <v>10</v>
      </c>
      <c r="G19" s="34">
        <v>30</v>
      </c>
      <c r="L19">
        <f t="shared" si="0"/>
        <v>-1</v>
      </c>
      <c r="M19">
        <f t="shared" si="1"/>
        <v>0</v>
      </c>
      <c r="N19">
        <f t="shared" si="2"/>
        <v>0</v>
      </c>
      <c r="O19">
        <f t="shared" si="3"/>
        <v>-1</v>
      </c>
      <c r="P19" t="str">
        <f t="shared" si="4"/>
        <v>Окулова Александра</v>
      </c>
      <c r="Q19" t="str">
        <f t="shared" si="5"/>
        <v>Гурих Светлана</v>
      </c>
      <c r="R19" t="str">
        <f t="shared" si="6"/>
        <v>10-30 - -</v>
      </c>
    </row>
    <row r="20" spans="1:18">
      <c r="A20" s="51"/>
      <c r="B20">
        <v>3</v>
      </c>
      <c r="C20" s="34" t="str">
        <f>'WS на 32 таблица'!H21</f>
        <v>Лобанова Елизавета</v>
      </c>
      <c r="D20" s="30" t="s">
        <v>161</v>
      </c>
      <c r="E20" s="30" t="str">
        <f>'WS на 32 таблица'!H24</f>
        <v>Пахомова Юлия</v>
      </c>
      <c r="F20" s="34">
        <v>30</v>
      </c>
      <c r="G20" s="34">
        <v>28</v>
      </c>
      <c r="L20">
        <f t="shared" si="0"/>
        <v>1</v>
      </c>
      <c r="M20">
        <f t="shared" si="1"/>
        <v>0</v>
      </c>
      <c r="N20">
        <f t="shared" si="2"/>
        <v>0</v>
      </c>
      <c r="O20">
        <f t="shared" si="3"/>
        <v>1</v>
      </c>
      <c r="P20" t="str">
        <f t="shared" si="4"/>
        <v>Лобанова Елизавета</v>
      </c>
      <c r="Q20" t="str">
        <f t="shared" si="5"/>
        <v>Пахомова Юлия</v>
      </c>
      <c r="R20" t="str">
        <f t="shared" si="6"/>
        <v>30-28 - -</v>
      </c>
    </row>
    <row r="21" spans="1:18">
      <c r="A21" s="51"/>
      <c r="B21">
        <v>4</v>
      </c>
      <c r="C21" s="34" t="str">
        <f>'WS на 32 таблица'!H29</f>
        <v>Харламова Юлия</v>
      </c>
      <c r="D21" s="30" t="s">
        <v>161</v>
      </c>
      <c r="E21" s="30" t="str">
        <f>'WS на 32 таблица'!H32</f>
        <v>Ладанова Надежда</v>
      </c>
      <c r="F21" s="34">
        <v>30</v>
      </c>
      <c r="G21" s="34">
        <v>2</v>
      </c>
      <c r="L21">
        <f t="shared" si="0"/>
        <v>1</v>
      </c>
      <c r="M21">
        <f t="shared" si="1"/>
        <v>0</v>
      </c>
      <c r="N21">
        <f t="shared" si="2"/>
        <v>0</v>
      </c>
      <c r="O21">
        <f t="shared" si="3"/>
        <v>1</v>
      </c>
      <c r="P21" t="str">
        <f t="shared" si="4"/>
        <v>Харламова Юлия</v>
      </c>
      <c r="Q21" t="str">
        <f t="shared" si="5"/>
        <v>Ладанова Надежда</v>
      </c>
      <c r="R21" t="str">
        <f t="shared" si="6"/>
        <v>30-2 - -</v>
      </c>
    </row>
    <row r="22" spans="1:18">
      <c r="A22" s="51"/>
      <c r="B22">
        <v>5</v>
      </c>
      <c r="C22" s="34" t="str">
        <f>'WS на 32 таблица'!H37</f>
        <v>Потапова Анна</v>
      </c>
      <c r="D22" s="30" t="s">
        <v>161</v>
      </c>
      <c r="E22" s="30" t="str">
        <f>'WS на 32 таблица'!H40</f>
        <v>Ибрагимли Севиндж</v>
      </c>
      <c r="F22" s="34">
        <v>18</v>
      </c>
      <c r="G22" s="34">
        <v>30</v>
      </c>
      <c r="L22">
        <f t="shared" si="0"/>
        <v>-1</v>
      </c>
      <c r="M22">
        <f t="shared" si="1"/>
        <v>0</v>
      </c>
      <c r="N22">
        <f t="shared" si="2"/>
        <v>0</v>
      </c>
      <c r="O22">
        <f t="shared" si="3"/>
        <v>-1</v>
      </c>
      <c r="P22" t="str">
        <f t="shared" si="4"/>
        <v>Ибрагимли Севиндж</v>
      </c>
      <c r="Q22" t="str">
        <f t="shared" si="5"/>
        <v>Потапова Анна</v>
      </c>
      <c r="R22" t="str">
        <f t="shared" si="6"/>
        <v>18-30 - -</v>
      </c>
    </row>
    <row r="23" spans="1:18">
      <c r="A23" s="51"/>
      <c r="B23">
        <v>6</v>
      </c>
      <c r="C23" s="34" t="str">
        <f>'WS на 32 таблица'!H45</f>
        <v>Котлинская Людмила</v>
      </c>
      <c r="D23" s="30" t="s">
        <v>161</v>
      </c>
      <c r="E23" s="30" t="str">
        <f>'WS на 32 таблица'!H48</f>
        <v>Чепакова Анастасия</v>
      </c>
      <c r="F23" s="34">
        <v>27</v>
      </c>
      <c r="G23" s="34">
        <v>30</v>
      </c>
      <c r="L23">
        <f t="shared" si="0"/>
        <v>-1</v>
      </c>
      <c r="M23">
        <f t="shared" si="1"/>
        <v>0</v>
      </c>
      <c r="N23">
        <f t="shared" si="2"/>
        <v>0</v>
      </c>
      <c r="O23">
        <f t="shared" si="3"/>
        <v>-1</v>
      </c>
      <c r="P23" t="str">
        <f t="shared" si="4"/>
        <v>Чепакова Анастасия</v>
      </c>
      <c r="Q23" t="str">
        <f t="shared" si="5"/>
        <v>Котлинская Людмила</v>
      </c>
      <c r="R23" t="str">
        <f t="shared" si="6"/>
        <v>27-30 - -</v>
      </c>
    </row>
    <row r="24" spans="1:18">
      <c r="A24" s="51"/>
      <c r="B24">
        <v>7</v>
      </c>
      <c r="C24" s="34" t="str">
        <f>'WS на 32 таблица'!H53</f>
        <v>Абрамова Полина</v>
      </c>
      <c r="D24" s="30" t="s">
        <v>161</v>
      </c>
      <c r="E24" s="30" t="str">
        <f>'WS на 32 таблица'!H56</f>
        <v>Винокурова Ирина</v>
      </c>
      <c r="F24" s="34">
        <v>30</v>
      </c>
      <c r="G24" s="34">
        <v>10</v>
      </c>
      <c r="L24">
        <f t="shared" si="0"/>
        <v>1</v>
      </c>
      <c r="M24">
        <f t="shared" si="1"/>
        <v>0</v>
      </c>
      <c r="N24">
        <f t="shared" si="2"/>
        <v>0</v>
      </c>
      <c r="O24">
        <f t="shared" si="3"/>
        <v>1</v>
      </c>
      <c r="P24" t="str">
        <f t="shared" si="4"/>
        <v>Абрамова Полина</v>
      </c>
      <c r="Q24" t="str">
        <f t="shared" si="5"/>
        <v>Винокурова Ирина</v>
      </c>
      <c r="R24" t="str">
        <f t="shared" si="6"/>
        <v>30-10 - -</v>
      </c>
    </row>
    <row r="25" spans="1:18">
      <c r="A25" s="51"/>
      <c r="B25">
        <v>8</v>
      </c>
      <c r="C25" s="34" t="str">
        <f>'WS на 32 таблица'!H61</f>
        <v>Кореневская Оксана</v>
      </c>
      <c r="D25" s="30" t="s">
        <v>161</v>
      </c>
      <c r="E25" s="30" t="str">
        <f>'WS на 32 таблица'!H64</f>
        <v>Старцева Светлана</v>
      </c>
      <c r="F25" s="34">
        <v>30</v>
      </c>
      <c r="G25" s="34">
        <v>17</v>
      </c>
      <c r="L25">
        <f t="shared" si="0"/>
        <v>1</v>
      </c>
      <c r="M25">
        <f t="shared" si="1"/>
        <v>0</v>
      </c>
      <c r="N25">
        <f t="shared" si="2"/>
        <v>0</v>
      </c>
      <c r="O25">
        <f t="shared" si="3"/>
        <v>1</v>
      </c>
      <c r="P25" t="str">
        <f t="shared" si="4"/>
        <v>Кореневская Оксана</v>
      </c>
      <c r="Q25" t="str">
        <f t="shared" si="5"/>
        <v>Старцева Светлана</v>
      </c>
      <c r="R25" t="str">
        <f t="shared" si="6"/>
        <v>30-17 - -</v>
      </c>
    </row>
    <row r="26" spans="1:18">
      <c r="A26" s="51" t="s">
        <v>163</v>
      </c>
      <c r="B26">
        <v>1</v>
      </c>
      <c r="C26" s="34" t="e">
        <f>'WS на 32 таблица'!AB3</f>
        <v>#N/A</v>
      </c>
      <c r="D26" s="30" t="s">
        <v>161</v>
      </c>
      <c r="E26" s="30" t="str">
        <f>'WS на 32 таблица'!AB6</f>
        <v>Асланова Гульнара</v>
      </c>
      <c r="G26" s="34">
        <v>30</v>
      </c>
      <c r="L26">
        <f t="shared" si="0"/>
        <v>-1</v>
      </c>
      <c r="M26">
        <f t="shared" si="1"/>
        <v>0</v>
      </c>
      <c r="N26">
        <f t="shared" si="2"/>
        <v>0</v>
      </c>
      <c r="O26">
        <f t="shared" si="3"/>
        <v>-1</v>
      </c>
      <c r="P26" t="str">
        <f t="shared" si="4"/>
        <v>Асланова Гульнара</v>
      </c>
      <c r="Q26" t="e">
        <f t="shared" si="5"/>
        <v>#N/A</v>
      </c>
      <c r="R26" t="str">
        <f t="shared" si="6"/>
        <v>-30 - -</v>
      </c>
    </row>
    <row r="27" spans="1:18">
      <c r="A27" s="51"/>
      <c r="B27">
        <v>2</v>
      </c>
      <c r="C27" s="34" t="e">
        <f>'WS на 32 таблица'!AB7</f>
        <v>#N/A</v>
      </c>
      <c r="D27" s="30" t="s">
        <v>161</v>
      </c>
      <c r="E27" s="30" t="e">
        <f>'WS на 32 таблица'!AB10</f>
        <v>#N/A</v>
      </c>
      <c r="F27" s="34">
        <v>30</v>
      </c>
      <c r="L27">
        <f t="shared" si="0"/>
        <v>1</v>
      </c>
      <c r="M27">
        <f t="shared" si="1"/>
        <v>0</v>
      </c>
      <c r="N27">
        <f t="shared" si="2"/>
        <v>0</v>
      </c>
      <c r="O27">
        <f t="shared" si="3"/>
        <v>1</v>
      </c>
      <c r="P27" t="e">
        <f t="shared" si="4"/>
        <v>#N/A</v>
      </c>
      <c r="Q27" t="e">
        <f t="shared" si="5"/>
        <v>#N/A</v>
      </c>
      <c r="R27" t="str">
        <f t="shared" si="6"/>
        <v>30- - -</v>
      </c>
    </row>
    <row r="28" spans="1:18">
      <c r="A28" s="51"/>
      <c r="B28">
        <v>3</v>
      </c>
      <c r="C28" s="34" t="e">
        <f>'WS на 32 таблица'!AB11</f>
        <v>#N/A</v>
      </c>
      <c r="D28" s="30" t="s">
        <v>161</v>
      </c>
      <c r="E28" s="30" t="str">
        <f>'WS на 32 таблица'!AB14</f>
        <v>Жаравина Анастасия</v>
      </c>
      <c r="G28" s="34">
        <v>30</v>
      </c>
      <c r="L28">
        <f t="shared" si="0"/>
        <v>-1</v>
      </c>
      <c r="M28">
        <f t="shared" si="1"/>
        <v>0</v>
      </c>
      <c r="N28">
        <f t="shared" si="2"/>
        <v>0</v>
      </c>
      <c r="O28">
        <f t="shared" si="3"/>
        <v>-1</v>
      </c>
      <c r="P28" t="str">
        <f t="shared" si="4"/>
        <v>Жаравина Анастасия</v>
      </c>
      <c r="Q28" t="e">
        <f t="shared" si="5"/>
        <v>#N/A</v>
      </c>
      <c r="R28" t="str">
        <f t="shared" si="6"/>
        <v>-30 - -</v>
      </c>
    </row>
    <row r="29" spans="1:18">
      <c r="A29" s="51"/>
      <c r="B29">
        <v>4</v>
      </c>
      <c r="C29" s="34" t="str">
        <f>'WS на 32 таблица'!AB15</f>
        <v>Минаева Евгения</v>
      </c>
      <c r="D29" s="30" t="s">
        <v>161</v>
      </c>
      <c r="E29" s="30" t="e">
        <f>'WS на 32 таблица'!AB18</f>
        <v>#N/A</v>
      </c>
      <c r="F29" s="34">
        <v>30</v>
      </c>
      <c r="L29">
        <f t="shared" si="0"/>
        <v>1</v>
      </c>
      <c r="M29">
        <f t="shared" si="1"/>
        <v>0</v>
      </c>
      <c r="N29">
        <f t="shared" si="2"/>
        <v>0</v>
      </c>
      <c r="O29">
        <f t="shared" si="3"/>
        <v>1</v>
      </c>
      <c r="P29" t="str">
        <f t="shared" si="4"/>
        <v>Минаева Евгения</v>
      </c>
      <c r="Q29" t="e">
        <f t="shared" si="5"/>
        <v>#N/A</v>
      </c>
      <c r="R29" t="str">
        <f t="shared" si="6"/>
        <v>30- - -</v>
      </c>
    </row>
    <row r="30" spans="1:18">
      <c r="A30" s="51"/>
      <c r="B30">
        <v>5</v>
      </c>
      <c r="C30" s="34" t="e">
        <f>'WS на 32 таблица'!AB19</f>
        <v>#N/A</v>
      </c>
      <c r="D30" s="30" t="s">
        <v>161</v>
      </c>
      <c r="E30" s="30" t="str">
        <f>'WS на 32 таблица'!AB22</f>
        <v>Малышкина Александра</v>
      </c>
      <c r="G30" s="34">
        <v>30</v>
      </c>
      <c r="L30">
        <f t="shared" si="0"/>
        <v>-1</v>
      </c>
      <c r="M30">
        <f t="shared" si="1"/>
        <v>0</v>
      </c>
      <c r="N30">
        <f t="shared" si="2"/>
        <v>0</v>
      </c>
      <c r="O30">
        <f t="shared" si="3"/>
        <v>-1</v>
      </c>
      <c r="P30" t="str">
        <f t="shared" si="4"/>
        <v>Малышкина Александра</v>
      </c>
      <c r="Q30" t="e">
        <f t="shared" si="5"/>
        <v>#N/A</v>
      </c>
      <c r="R30" t="str">
        <f t="shared" si="6"/>
        <v>-30 - -</v>
      </c>
    </row>
    <row r="31" spans="1:18">
      <c r="A31" s="51"/>
      <c r="B31">
        <v>6</v>
      </c>
      <c r="C31" s="34" t="str">
        <f>'WS на 32 таблица'!AB23</f>
        <v>Пахомова Евгения</v>
      </c>
      <c r="D31" s="30" t="s">
        <v>161</v>
      </c>
      <c r="E31" s="30" t="e">
        <f>'WS на 32 таблица'!AB26</f>
        <v>#N/A</v>
      </c>
      <c r="F31" s="34">
        <v>30</v>
      </c>
      <c r="L31">
        <f t="shared" si="0"/>
        <v>1</v>
      </c>
      <c r="M31">
        <f t="shared" si="1"/>
        <v>0</v>
      </c>
      <c r="N31">
        <f t="shared" si="2"/>
        <v>0</v>
      </c>
      <c r="O31">
        <f t="shared" si="3"/>
        <v>1</v>
      </c>
      <c r="P31" t="str">
        <f t="shared" si="4"/>
        <v>Пахомова Евгения</v>
      </c>
      <c r="Q31" t="e">
        <f t="shared" si="5"/>
        <v>#N/A</v>
      </c>
      <c r="R31" t="str">
        <f t="shared" si="6"/>
        <v>30- - -</v>
      </c>
    </row>
    <row r="32" spans="1:18">
      <c r="A32" s="51"/>
      <c r="B32">
        <v>7</v>
      </c>
      <c r="C32" s="34" t="e">
        <f>'WS на 32 таблица'!AB27</f>
        <v>#N/A</v>
      </c>
      <c r="D32" s="30" t="s">
        <v>161</v>
      </c>
      <c r="E32" s="30" t="e">
        <f>'WS на 32 таблица'!AB30</f>
        <v>#N/A</v>
      </c>
      <c r="G32" s="34">
        <v>30</v>
      </c>
      <c r="L32">
        <f t="shared" si="0"/>
        <v>-1</v>
      </c>
      <c r="M32">
        <f t="shared" si="1"/>
        <v>0</v>
      </c>
      <c r="N32">
        <f t="shared" si="2"/>
        <v>0</v>
      </c>
      <c r="O32">
        <f t="shared" si="3"/>
        <v>-1</v>
      </c>
      <c r="P32" t="e">
        <f t="shared" si="4"/>
        <v>#N/A</v>
      </c>
      <c r="Q32" t="e">
        <f t="shared" si="5"/>
        <v>#N/A</v>
      </c>
      <c r="R32" t="str">
        <f t="shared" si="6"/>
        <v>-30 - -</v>
      </c>
    </row>
    <row r="33" spans="1:18">
      <c r="A33" s="51"/>
      <c r="B33">
        <v>8</v>
      </c>
      <c r="C33" s="34" t="str">
        <f>'WS на 32 таблица'!AB31</f>
        <v>Смирнова Евгения</v>
      </c>
      <c r="D33" s="30" t="s">
        <v>161</v>
      </c>
      <c r="E33" s="30" t="e">
        <f>'WS на 32 таблица'!AB34</f>
        <v>#N/A</v>
      </c>
      <c r="F33" s="34">
        <v>30</v>
      </c>
      <c r="L33">
        <f t="shared" si="0"/>
        <v>1</v>
      </c>
      <c r="M33">
        <f t="shared" si="1"/>
        <v>0</v>
      </c>
      <c r="N33">
        <f t="shared" si="2"/>
        <v>0</v>
      </c>
      <c r="O33">
        <f t="shared" si="3"/>
        <v>1</v>
      </c>
      <c r="P33" t="str">
        <f t="shared" si="4"/>
        <v>Смирнова Евгения</v>
      </c>
      <c r="Q33" t="e">
        <f t="shared" si="5"/>
        <v>#N/A</v>
      </c>
      <c r="R33" t="str">
        <f t="shared" si="6"/>
        <v>30- - -</v>
      </c>
    </row>
    <row r="34" spans="1:18">
      <c r="A34" s="51" t="s">
        <v>166</v>
      </c>
      <c r="B34">
        <v>1</v>
      </c>
      <c r="C34" s="34" t="str">
        <f>'WS на 32 таблица'!AB50</f>
        <v>Андронник Людмила</v>
      </c>
      <c r="D34" s="30" t="s">
        <v>161</v>
      </c>
      <c r="E34" s="30" t="str">
        <f>'WS на 32 таблица'!AB53</f>
        <v>Гурих Светлана</v>
      </c>
      <c r="F34" s="34">
        <v>30</v>
      </c>
      <c r="G34" s="34">
        <v>21</v>
      </c>
      <c r="L34">
        <f t="shared" ref="L34:L69" si="7">IF(F34-G34=0,0,IF(F34-G34&gt;0,1,-1))</f>
        <v>1</v>
      </c>
      <c r="M34">
        <f t="shared" ref="M34:M69" si="8">IF(H34-I34=0,0,IF(H34-I34&gt;0,1,-1))</f>
        <v>0</v>
      </c>
      <c r="N34">
        <f t="shared" ref="N34:N69" si="9">IF(J34-K34=0,0,IF(J34-K34&gt;0,1,-1))</f>
        <v>0</v>
      </c>
      <c r="O34">
        <f t="shared" si="3"/>
        <v>1</v>
      </c>
      <c r="P34" t="str">
        <f t="shared" ref="P34:P65" si="10">IF(O34=0,0,IF(O34&gt;0,C34,E34))</f>
        <v>Андронник Людмила</v>
      </c>
      <c r="Q34" t="str">
        <f t="shared" ref="Q34:Q69" si="11">IF(O34=0,0,IF(O34&gt;0,E34,C34))</f>
        <v>Гурих Светлана</v>
      </c>
      <c r="R34" t="str">
        <f t="shared" si="6"/>
        <v>30-21 - -</v>
      </c>
    </row>
    <row r="35" spans="1:18">
      <c r="A35" s="51"/>
      <c r="B35">
        <v>2</v>
      </c>
      <c r="C35" s="34" t="str">
        <f>'WS на 32 таблица'!AB54</f>
        <v>Пахомова Юлия</v>
      </c>
      <c r="D35" s="30" t="s">
        <v>161</v>
      </c>
      <c r="E35" s="30" t="str">
        <f>'WS на 32 таблица'!AB57</f>
        <v>Ладанова Надежда</v>
      </c>
      <c r="F35" s="34">
        <v>28</v>
      </c>
      <c r="G35" s="34">
        <v>30</v>
      </c>
      <c r="L35">
        <f t="shared" si="7"/>
        <v>-1</v>
      </c>
      <c r="M35">
        <f t="shared" si="8"/>
        <v>0</v>
      </c>
      <c r="N35">
        <f t="shared" si="9"/>
        <v>0</v>
      </c>
      <c r="O35">
        <f t="shared" si="3"/>
        <v>-1</v>
      </c>
      <c r="P35" t="str">
        <f t="shared" si="10"/>
        <v>Ладанова Надежда</v>
      </c>
      <c r="Q35" t="str">
        <f t="shared" si="11"/>
        <v>Пахомова Юлия</v>
      </c>
      <c r="R35" t="str">
        <f t="shared" si="6"/>
        <v>28-30 - -</v>
      </c>
    </row>
    <row r="36" spans="1:18">
      <c r="A36" s="51"/>
      <c r="B36">
        <v>3</v>
      </c>
      <c r="C36" s="34" t="str">
        <f>'WS на 32 таблица'!AB58</f>
        <v>Потапова Анна</v>
      </c>
      <c r="D36" s="30" t="s">
        <v>161</v>
      </c>
      <c r="E36" s="30" t="str">
        <f>'WS на 32 таблица'!AB61</f>
        <v>Котлинская Людмила</v>
      </c>
      <c r="F36" s="34">
        <v>30</v>
      </c>
      <c r="G36" s="34">
        <v>23</v>
      </c>
      <c r="L36">
        <f t="shared" si="7"/>
        <v>1</v>
      </c>
      <c r="M36">
        <f t="shared" si="8"/>
        <v>0</v>
      </c>
      <c r="N36">
        <f t="shared" si="9"/>
        <v>0</v>
      </c>
      <c r="O36">
        <f t="shared" si="3"/>
        <v>1</v>
      </c>
      <c r="P36" t="str">
        <f t="shared" si="10"/>
        <v>Потапова Анна</v>
      </c>
      <c r="Q36" t="str">
        <f t="shared" si="11"/>
        <v>Котлинская Людмила</v>
      </c>
      <c r="R36" t="str">
        <f t="shared" si="6"/>
        <v>30-23 - -</v>
      </c>
    </row>
    <row r="37" spans="1:18">
      <c r="A37" s="51"/>
      <c r="B37">
        <v>4</v>
      </c>
      <c r="C37" s="34" t="str">
        <f>'WS на 32 таблица'!AB62</f>
        <v>Винокурова Ирина</v>
      </c>
      <c r="D37" s="30" t="s">
        <v>161</v>
      </c>
      <c r="E37" s="30" t="str">
        <f>'WS на 32 таблица'!AB65</f>
        <v>Старцева Светлана</v>
      </c>
      <c r="F37" s="34">
        <v>30</v>
      </c>
      <c r="G37" s="34">
        <v>14</v>
      </c>
      <c r="L37">
        <f t="shared" si="7"/>
        <v>1</v>
      </c>
      <c r="M37">
        <f t="shared" si="8"/>
        <v>0</v>
      </c>
      <c r="N37">
        <f t="shared" si="9"/>
        <v>0</v>
      </c>
      <c r="O37">
        <f t="shared" si="3"/>
        <v>1</v>
      </c>
      <c r="P37" t="str">
        <f t="shared" si="10"/>
        <v>Винокурова Ирина</v>
      </c>
      <c r="Q37" t="str">
        <f t="shared" si="11"/>
        <v>Старцева Светлана</v>
      </c>
      <c r="R37" t="str">
        <f t="shared" si="6"/>
        <v>30-14 - -</v>
      </c>
    </row>
    <row r="38" spans="1:18">
      <c r="A38" s="51" t="s">
        <v>167</v>
      </c>
      <c r="B38">
        <v>1</v>
      </c>
      <c r="C38" s="34" t="str">
        <f>'WS на 32 таблица'!AG5</f>
        <v>Асланова Гульнара</v>
      </c>
      <c r="D38" s="30" t="s">
        <v>161</v>
      </c>
      <c r="E38" s="30" t="e">
        <f>'WS на 32 таблица'!AG8</f>
        <v>#N/A</v>
      </c>
      <c r="F38" s="34">
        <v>30</v>
      </c>
      <c r="L38">
        <f t="shared" si="7"/>
        <v>1</v>
      </c>
      <c r="M38">
        <f t="shared" si="8"/>
        <v>0</v>
      </c>
      <c r="N38">
        <f t="shared" si="9"/>
        <v>0</v>
      </c>
      <c r="O38">
        <f t="shared" si="3"/>
        <v>1</v>
      </c>
      <c r="P38" t="str">
        <f t="shared" si="10"/>
        <v>Асланова Гульнара</v>
      </c>
      <c r="Q38" t="e">
        <f t="shared" si="11"/>
        <v>#N/A</v>
      </c>
      <c r="R38" t="str">
        <f t="shared" si="6"/>
        <v>30- - -</v>
      </c>
    </row>
    <row r="39" spans="1:18">
      <c r="A39" s="51"/>
      <c r="B39">
        <v>2</v>
      </c>
      <c r="C39" s="34" t="str">
        <f>'WS на 32 таблица'!AG13</f>
        <v>Жаравина Анастасия</v>
      </c>
      <c r="D39" s="30" t="s">
        <v>161</v>
      </c>
      <c r="E39" s="30" t="str">
        <f>'WS на 32 таблица'!AG16</f>
        <v>Минаева Евгения</v>
      </c>
      <c r="F39" s="34">
        <v>21</v>
      </c>
      <c r="G39" s="34">
        <v>30</v>
      </c>
      <c r="L39">
        <f t="shared" si="7"/>
        <v>-1</v>
      </c>
      <c r="M39">
        <f t="shared" si="8"/>
        <v>0</v>
      </c>
      <c r="N39">
        <f t="shared" si="9"/>
        <v>0</v>
      </c>
      <c r="O39">
        <f t="shared" si="3"/>
        <v>-1</v>
      </c>
      <c r="P39" t="str">
        <f t="shared" si="10"/>
        <v>Минаева Евгения</v>
      </c>
      <c r="Q39" t="str">
        <f t="shared" si="11"/>
        <v>Жаравина Анастасия</v>
      </c>
      <c r="R39" t="str">
        <f t="shared" si="6"/>
        <v>21-30 - -</v>
      </c>
    </row>
    <row r="40" spans="1:18">
      <c r="A40" s="51"/>
      <c r="B40">
        <v>3</v>
      </c>
      <c r="C40" s="34" t="str">
        <f>'WS на 32 таблица'!AG21</f>
        <v>Малышкина Александра</v>
      </c>
      <c r="D40" s="30" t="s">
        <v>161</v>
      </c>
      <c r="E40" s="30" t="str">
        <f>'WS на 32 таблица'!AG24</f>
        <v>Пахомова Евгения</v>
      </c>
      <c r="F40" s="34">
        <v>33</v>
      </c>
      <c r="G40" s="34">
        <v>31</v>
      </c>
      <c r="L40">
        <f t="shared" si="7"/>
        <v>1</v>
      </c>
      <c r="M40">
        <f t="shared" si="8"/>
        <v>0</v>
      </c>
      <c r="N40">
        <f t="shared" si="9"/>
        <v>0</v>
      </c>
      <c r="O40">
        <f t="shared" si="3"/>
        <v>1</v>
      </c>
      <c r="P40" t="str">
        <f t="shared" si="10"/>
        <v>Малышкина Александра</v>
      </c>
      <c r="Q40" t="str">
        <f t="shared" si="11"/>
        <v>Пахомова Евгения</v>
      </c>
      <c r="R40" t="str">
        <f t="shared" si="6"/>
        <v>33-31 - -</v>
      </c>
    </row>
    <row r="41" spans="1:18">
      <c r="A41" s="51"/>
      <c r="B41">
        <v>4</v>
      </c>
      <c r="C41" s="34" t="e">
        <f>'WS на 32 таблица'!AG29</f>
        <v>#N/A</v>
      </c>
      <c r="D41" s="30" t="s">
        <v>161</v>
      </c>
      <c r="E41" s="30" t="str">
        <f>'WS на 32 таблица'!AG32</f>
        <v>Смирнова Евгения</v>
      </c>
      <c r="G41" s="34">
        <v>30</v>
      </c>
      <c r="L41">
        <f t="shared" si="7"/>
        <v>-1</v>
      </c>
      <c r="M41">
        <f t="shared" si="8"/>
        <v>0</v>
      </c>
      <c r="N41">
        <f t="shared" si="9"/>
        <v>0</v>
      </c>
      <c r="O41">
        <f t="shared" si="3"/>
        <v>-1</v>
      </c>
      <c r="P41" t="str">
        <f t="shared" si="10"/>
        <v>Смирнова Евгения</v>
      </c>
      <c r="Q41" t="e">
        <f t="shared" si="11"/>
        <v>#N/A</v>
      </c>
      <c r="R41" t="str">
        <f t="shared" si="6"/>
        <v>-30 - -</v>
      </c>
    </row>
    <row r="42" spans="1:18">
      <c r="A42" s="51" t="s">
        <v>162</v>
      </c>
      <c r="B42">
        <v>1</v>
      </c>
      <c r="C42" s="34" t="str">
        <f>'WS на 32 таблица'!M9</f>
        <v>Козицына Татьяна</v>
      </c>
      <c r="D42" s="30" t="s">
        <v>161</v>
      </c>
      <c r="E42" s="30" t="str">
        <f>'WS на 32 таблица'!M12</f>
        <v>Окулова Александра</v>
      </c>
      <c r="F42" s="34">
        <v>12</v>
      </c>
      <c r="G42" s="34">
        <v>30</v>
      </c>
      <c r="L42">
        <f t="shared" si="7"/>
        <v>-1</v>
      </c>
      <c r="M42">
        <f t="shared" si="8"/>
        <v>0</v>
      </c>
      <c r="N42">
        <f t="shared" si="9"/>
        <v>0</v>
      </c>
      <c r="O42">
        <f t="shared" si="3"/>
        <v>-1</v>
      </c>
      <c r="P42" t="str">
        <f t="shared" si="10"/>
        <v>Окулова Александра</v>
      </c>
      <c r="Q42" t="str">
        <f t="shared" si="11"/>
        <v>Козицына Татьяна</v>
      </c>
      <c r="R42" t="str">
        <f t="shared" si="6"/>
        <v>12-30 - -</v>
      </c>
    </row>
    <row r="43" spans="1:18">
      <c r="A43" s="51"/>
      <c r="B43">
        <v>2</v>
      </c>
      <c r="C43" s="34" t="str">
        <f>'WS на 32 таблица'!M25</f>
        <v>Лобанова Елизавета</v>
      </c>
      <c r="D43" s="30" t="s">
        <v>161</v>
      </c>
      <c r="E43" s="30" t="str">
        <f>'WS на 32 таблица'!M28</f>
        <v>Харламова Юлия</v>
      </c>
      <c r="F43" s="34">
        <v>12</v>
      </c>
      <c r="G43" s="34">
        <v>30</v>
      </c>
      <c r="L43">
        <f t="shared" si="7"/>
        <v>-1</v>
      </c>
      <c r="M43">
        <f t="shared" si="8"/>
        <v>0</v>
      </c>
      <c r="N43">
        <f t="shared" si="9"/>
        <v>0</v>
      </c>
      <c r="O43">
        <f t="shared" si="3"/>
        <v>-1</v>
      </c>
      <c r="P43" t="str">
        <f t="shared" si="10"/>
        <v>Харламова Юлия</v>
      </c>
      <c r="Q43" t="str">
        <f t="shared" si="11"/>
        <v>Лобанова Елизавета</v>
      </c>
      <c r="R43" t="str">
        <f t="shared" si="6"/>
        <v>12-30 - -</v>
      </c>
    </row>
    <row r="44" spans="1:18">
      <c r="A44" s="51"/>
      <c r="B44">
        <v>3</v>
      </c>
      <c r="C44" s="34" t="str">
        <f>'WS на 32 таблица'!M41</f>
        <v>Ибрагимли Севиндж</v>
      </c>
      <c r="D44" s="30" t="s">
        <v>161</v>
      </c>
      <c r="E44" s="30" t="str">
        <f>'WS на 32 таблица'!M44</f>
        <v>Чепакова Анастасия</v>
      </c>
      <c r="F44" s="34">
        <v>30</v>
      </c>
      <c r="G44" s="34">
        <v>19</v>
      </c>
      <c r="L44">
        <f t="shared" si="7"/>
        <v>1</v>
      </c>
      <c r="M44">
        <f t="shared" si="8"/>
        <v>0</v>
      </c>
      <c r="N44">
        <f t="shared" si="9"/>
        <v>0</v>
      </c>
      <c r="O44">
        <f t="shared" si="3"/>
        <v>1</v>
      </c>
      <c r="P44" t="str">
        <f t="shared" si="10"/>
        <v>Ибрагимли Севиндж</v>
      </c>
      <c r="Q44" t="str">
        <f t="shared" si="11"/>
        <v>Чепакова Анастасия</v>
      </c>
      <c r="R44" t="str">
        <f t="shared" si="6"/>
        <v>30-19 - -</v>
      </c>
    </row>
    <row r="45" spans="1:18">
      <c r="A45" s="51"/>
      <c r="B45">
        <v>4</v>
      </c>
      <c r="C45" s="34" t="str">
        <f>'WS на 32 таблица'!M57</f>
        <v>Абрамова Полина</v>
      </c>
      <c r="D45" s="30" t="s">
        <v>161</v>
      </c>
      <c r="E45" s="30" t="str">
        <f>'WS на 32 таблица'!M60</f>
        <v>Кореневская Оксана</v>
      </c>
      <c r="F45" s="34">
        <v>30</v>
      </c>
      <c r="G45" s="34">
        <v>11</v>
      </c>
      <c r="L45">
        <f t="shared" si="7"/>
        <v>1</v>
      </c>
      <c r="M45">
        <f t="shared" si="8"/>
        <v>0</v>
      </c>
      <c r="N45">
        <f t="shared" si="9"/>
        <v>0</v>
      </c>
      <c r="O45">
        <f t="shared" si="3"/>
        <v>1</v>
      </c>
      <c r="P45" t="str">
        <f t="shared" si="10"/>
        <v>Абрамова Полина</v>
      </c>
      <c r="Q45" t="str">
        <f t="shared" si="11"/>
        <v>Кореневская Оксана</v>
      </c>
      <c r="R45" t="str">
        <f t="shared" si="6"/>
        <v>30-11 - -</v>
      </c>
    </row>
    <row r="46" spans="1:18">
      <c r="A46" s="51" t="s">
        <v>168</v>
      </c>
      <c r="B46">
        <v>1</v>
      </c>
      <c r="C46" s="34" t="str">
        <f>'WS на 32 таблица'!AL9</f>
        <v>Асланова Гульнара</v>
      </c>
      <c r="D46" s="30" t="s">
        <v>161</v>
      </c>
      <c r="E46" s="30" t="str">
        <f>'WS на 32 таблица'!AL12</f>
        <v>Минаева Евгения</v>
      </c>
      <c r="F46" s="34">
        <v>30</v>
      </c>
      <c r="G46" s="34">
        <v>0</v>
      </c>
      <c r="L46">
        <f t="shared" si="7"/>
        <v>1</v>
      </c>
      <c r="M46">
        <f t="shared" si="8"/>
        <v>0</v>
      </c>
      <c r="N46">
        <f t="shared" si="9"/>
        <v>0</v>
      </c>
      <c r="O46">
        <f t="shared" si="3"/>
        <v>1</v>
      </c>
      <c r="P46" t="str">
        <f t="shared" si="10"/>
        <v>Асланова Гульнара</v>
      </c>
      <c r="Q46" t="str">
        <f t="shared" si="11"/>
        <v>Минаева Евгения</v>
      </c>
      <c r="R46" t="str">
        <f t="shared" si="6"/>
        <v>30-0 - -</v>
      </c>
    </row>
    <row r="47" spans="1:18">
      <c r="A47" s="51"/>
      <c r="B47">
        <v>2</v>
      </c>
      <c r="C47" s="34" t="str">
        <f>'WS на 32 таблица'!AL25</f>
        <v>Малышкина Александра</v>
      </c>
      <c r="D47" s="30" t="s">
        <v>161</v>
      </c>
      <c r="E47" s="30" t="str">
        <f>'WS на 32 таблица'!AL28</f>
        <v>Смирнова Евгения</v>
      </c>
      <c r="F47" s="34">
        <v>30</v>
      </c>
      <c r="G47" s="34">
        <v>16</v>
      </c>
      <c r="L47">
        <f t="shared" si="7"/>
        <v>1</v>
      </c>
      <c r="M47">
        <f t="shared" si="8"/>
        <v>0</v>
      </c>
      <c r="N47">
        <f t="shared" si="9"/>
        <v>0</v>
      </c>
      <c r="O47">
        <f t="shared" si="3"/>
        <v>1</v>
      </c>
      <c r="P47" t="str">
        <f t="shared" si="10"/>
        <v>Малышкина Александра</v>
      </c>
      <c r="Q47" t="str">
        <f t="shared" si="11"/>
        <v>Смирнова Евгения</v>
      </c>
      <c r="R47" t="str">
        <f t="shared" si="6"/>
        <v>30-16 - -</v>
      </c>
    </row>
    <row r="48" spans="1:18">
      <c r="A48" s="51" t="s">
        <v>169</v>
      </c>
      <c r="B48">
        <v>1</v>
      </c>
      <c r="C48" s="34" t="str">
        <f>'WS на 32 таблица'!AG52</f>
        <v>Андронник Людмила</v>
      </c>
      <c r="D48" s="30" t="s">
        <v>161</v>
      </c>
      <c r="E48" s="30" t="str">
        <f>'WS на 32 таблица'!AG55</f>
        <v>Ладанова Надежда</v>
      </c>
      <c r="F48" s="34">
        <v>21</v>
      </c>
      <c r="G48" s="34">
        <v>30</v>
      </c>
      <c r="L48">
        <f t="shared" si="7"/>
        <v>-1</v>
      </c>
      <c r="M48">
        <f t="shared" si="8"/>
        <v>0</v>
      </c>
      <c r="N48">
        <f t="shared" si="9"/>
        <v>0</v>
      </c>
      <c r="O48">
        <f t="shared" si="3"/>
        <v>-1</v>
      </c>
      <c r="P48" t="str">
        <f t="shared" si="10"/>
        <v>Ладанова Надежда</v>
      </c>
      <c r="Q48" t="str">
        <f t="shared" si="11"/>
        <v>Андронник Людмила</v>
      </c>
      <c r="R48" t="str">
        <f t="shared" si="6"/>
        <v>21-30 - -</v>
      </c>
    </row>
    <row r="49" spans="1:18">
      <c r="A49" s="51"/>
      <c r="B49">
        <v>2</v>
      </c>
      <c r="C49" s="34" t="str">
        <f>'WS на 32 таблица'!AG60</f>
        <v>Потапова Анна</v>
      </c>
      <c r="D49" s="30" t="s">
        <v>161</v>
      </c>
      <c r="E49" s="30" t="str">
        <f>'WS на 32 таблица'!AG63</f>
        <v>Винокурова Ирина</v>
      </c>
      <c r="F49" s="34">
        <v>25</v>
      </c>
      <c r="G49" s="34">
        <v>30</v>
      </c>
      <c r="L49">
        <f t="shared" si="7"/>
        <v>-1</v>
      </c>
      <c r="M49">
        <f t="shared" si="8"/>
        <v>0</v>
      </c>
      <c r="N49">
        <f t="shared" si="9"/>
        <v>0</v>
      </c>
      <c r="O49">
        <f t="shared" si="3"/>
        <v>-1</v>
      </c>
      <c r="P49" t="str">
        <f t="shared" si="10"/>
        <v>Винокурова Ирина</v>
      </c>
      <c r="Q49" t="str">
        <f t="shared" si="11"/>
        <v>Потапова Анна</v>
      </c>
      <c r="R49" t="str">
        <f t="shared" si="6"/>
        <v>25-30 - -</v>
      </c>
    </row>
    <row r="50" spans="1:18">
      <c r="A50" s="51" t="s">
        <v>170</v>
      </c>
      <c r="B50">
        <v>1</v>
      </c>
      <c r="C50" s="34" t="str">
        <f>'WS на 32 таблица'!BA50</f>
        <v>Козицына Татьяна</v>
      </c>
      <c r="D50" s="30" t="s">
        <v>161</v>
      </c>
      <c r="E50" s="30" t="str">
        <f>'WS на 32 таблица'!BA53</f>
        <v>Лобанова Елизавета</v>
      </c>
      <c r="F50" s="34">
        <v>9</v>
      </c>
      <c r="G50" s="34">
        <v>30</v>
      </c>
      <c r="L50">
        <f t="shared" si="7"/>
        <v>-1</v>
      </c>
      <c r="M50">
        <f t="shared" si="8"/>
        <v>0</v>
      </c>
      <c r="N50">
        <f t="shared" si="9"/>
        <v>0</v>
      </c>
      <c r="O50">
        <f t="shared" si="3"/>
        <v>-1</v>
      </c>
      <c r="P50" t="str">
        <f t="shared" si="10"/>
        <v>Лобанова Елизавета</v>
      </c>
      <c r="Q50" t="str">
        <f t="shared" si="11"/>
        <v>Козицына Татьяна</v>
      </c>
      <c r="R50" t="str">
        <f t="shared" si="6"/>
        <v>9-30 - -</v>
      </c>
    </row>
    <row r="51" spans="1:18">
      <c r="A51" s="51"/>
      <c r="B51">
        <v>2</v>
      </c>
      <c r="C51" s="34" t="str">
        <f>'WS на 32 таблица'!BA54</f>
        <v>Чепакова Анастасия</v>
      </c>
      <c r="D51" s="30" t="s">
        <v>161</v>
      </c>
      <c r="E51" s="30" t="str">
        <f>'WS на 32 таблица'!BA57</f>
        <v>Кореневская Оксана</v>
      </c>
      <c r="F51" s="34">
        <v>30</v>
      </c>
      <c r="G51" s="34">
        <v>20</v>
      </c>
      <c r="L51">
        <f t="shared" si="7"/>
        <v>1</v>
      </c>
      <c r="M51">
        <f t="shared" si="8"/>
        <v>0</v>
      </c>
      <c r="N51">
        <f t="shared" si="9"/>
        <v>0</v>
      </c>
      <c r="O51">
        <f t="shared" si="3"/>
        <v>1</v>
      </c>
      <c r="P51" t="str">
        <f t="shared" si="10"/>
        <v>Чепакова Анастасия</v>
      </c>
      <c r="Q51" t="str">
        <f t="shared" si="11"/>
        <v>Кореневская Оксана</v>
      </c>
      <c r="R51" t="str">
        <f t="shared" si="6"/>
        <v>30-20 - -</v>
      </c>
    </row>
    <row r="52" spans="1:18">
      <c r="A52" s="51" t="s">
        <v>171</v>
      </c>
      <c r="B52">
        <v>1</v>
      </c>
      <c r="C52" s="34" t="e">
        <f>'WS на 32 таблица'!AL32</f>
        <v>#N/A</v>
      </c>
      <c r="D52" s="30" t="s">
        <v>161</v>
      </c>
      <c r="E52" s="30" t="str">
        <f>'WS на 32 таблица'!AL35</f>
        <v>Жаравина Анастасия</v>
      </c>
      <c r="G52" s="34">
        <v>30</v>
      </c>
      <c r="L52">
        <f t="shared" si="7"/>
        <v>-1</v>
      </c>
      <c r="M52">
        <f t="shared" si="8"/>
        <v>0</v>
      </c>
      <c r="N52">
        <f t="shared" si="9"/>
        <v>0</v>
      </c>
      <c r="O52">
        <f t="shared" si="3"/>
        <v>-1</v>
      </c>
      <c r="P52" t="str">
        <f t="shared" si="10"/>
        <v>Жаравина Анастасия</v>
      </c>
      <c r="Q52" t="e">
        <f t="shared" si="11"/>
        <v>#N/A</v>
      </c>
      <c r="R52" t="str">
        <f t="shared" si="6"/>
        <v>-30 - -</v>
      </c>
    </row>
    <row r="53" spans="1:18">
      <c r="A53" s="51"/>
      <c r="B53">
        <v>2</v>
      </c>
      <c r="C53" s="34" t="str">
        <f>'WS на 32 таблица'!AL36</f>
        <v>Пахомова Евгения</v>
      </c>
      <c r="D53" s="30" t="s">
        <v>161</v>
      </c>
      <c r="E53" s="30" t="e">
        <f>'WS на 32 таблица'!AL39</f>
        <v>#N/A</v>
      </c>
      <c r="F53" s="34">
        <v>30</v>
      </c>
      <c r="L53">
        <f t="shared" si="7"/>
        <v>1</v>
      </c>
      <c r="M53">
        <f t="shared" si="8"/>
        <v>0</v>
      </c>
      <c r="N53">
        <f t="shared" si="9"/>
        <v>0</v>
      </c>
      <c r="O53">
        <f t="shared" si="3"/>
        <v>1</v>
      </c>
      <c r="P53" t="str">
        <f t="shared" si="10"/>
        <v>Пахомова Евгения</v>
      </c>
      <c r="Q53" t="e">
        <f t="shared" si="11"/>
        <v>#N/A</v>
      </c>
      <c r="R53" t="str">
        <f t="shared" si="6"/>
        <v>30- - -</v>
      </c>
    </row>
    <row r="54" spans="1:18">
      <c r="A54" s="51" t="s">
        <v>172</v>
      </c>
      <c r="B54">
        <v>1</v>
      </c>
      <c r="C54" s="34" t="str">
        <f>'WS на 32 таблица'!AL56</f>
        <v>Ладанова Надежда</v>
      </c>
      <c r="D54" s="30" t="s">
        <v>161</v>
      </c>
      <c r="E54" s="30" t="str">
        <f>'WS на 32 таблица'!AL59</f>
        <v>Винокурова Ирина</v>
      </c>
      <c r="F54" s="34">
        <v>30</v>
      </c>
      <c r="L54">
        <f t="shared" si="7"/>
        <v>1</v>
      </c>
      <c r="M54">
        <f t="shared" si="8"/>
        <v>0</v>
      </c>
      <c r="N54">
        <f t="shared" si="9"/>
        <v>0</v>
      </c>
      <c r="O54">
        <f t="shared" si="3"/>
        <v>1</v>
      </c>
      <c r="P54" t="str">
        <f t="shared" si="10"/>
        <v>Ладанова Надежда</v>
      </c>
      <c r="Q54" t="str">
        <f t="shared" si="11"/>
        <v>Винокурова Ирина</v>
      </c>
      <c r="R54" t="str">
        <f t="shared" si="6"/>
        <v>30- - -</v>
      </c>
    </row>
    <row r="55" spans="1:18">
      <c r="A55" s="51"/>
      <c r="B55">
        <v>2</v>
      </c>
      <c r="C55" s="34" t="str">
        <f>'WS на 32 таблица'!AL62</f>
        <v>Андронник Людмила</v>
      </c>
      <c r="D55" s="30" t="s">
        <v>161</v>
      </c>
      <c r="E55" s="30" t="str">
        <f>'WS на 32 таблица'!AL65</f>
        <v>Потапова Анна</v>
      </c>
      <c r="F55" s="34">
        <v>27</v>
      </c>
      <c r="G55" s="34">
        <v>30</v>
      </c>
      <c r="L55">
        <f t="shared" si="7"/>
        <v>-1</v>
      </c>
      <c r="M55">
        <f t="shared" si="8"/>
        <v>0</v>
      </c>
      <c r="N55">
        <f t="shared" si="9"/>
        <v>0</v>
      </c>
      <c r="O55">
        <f t="shared" si="3"/>
        <v>-1</v>
      </c>
      <c r="P55" t="str">
        <f t="shared" si="10"/>
        <v>Потапова Анна</v>
      </c>
      <c r="Q55" t="str">
        <f t="shared" si="11"/>
        <v>Андронник Людмила</v>
      </c>
      <c r="R55" t="str">
        <f t="shared" si="6"/>
        <v>27-30 - -</v>
      </c>
    </row>
    <row r="56" spans="1:18">
      <c r="A56" s="51" t="s">
        <v>173</v>
      </c>
      <c r="B56">
        <v>1</v>
      </c>
      <c r="C56" s="34" t="str">
        <f>'WS на 32 таблица'!AQ17</f>
        <v>Асланова Гульнара</v>
      </c>
      <c r="D56" s="30" t="s">
        <v>161</v>
      </c>
      <c r="E56" s="30" t="str">
        <f>'WS на 32 таблица'!AQ20</f>
        <v>Малышкина Александра</v>
      </c>
      <c r="F56" s="34">
        <v>16</v>
      </c>
      <c r="G56" s="34">
        <v>30</v>
      </c>
      <c r="L56">
        <f t="shared" si="7"/>
        <v>-1</v>
      </c>
      <c r="M56">
        <f t="shared" si="8"/>
        <v>0</v>
      </c>
      <c r="N56">
        <f t="shared" si="9"/>
        <v>0</v>
      </c>
      <c r="O56">
        <f t="shared" si="3"/>
        <v>-1</v>
      </c>
      <c r="P56" t="str">
        <f t="shared" si="10"/>
        <v>Малышкина Александра</v>
      </c>
      <c r="Q56" t="str">
        <f t="shared" si="11"/>
        <v>Асланова Гульнара</v>
      </c>
      <c r="R56" t="str">
        <f t="shared" si="6"/>
        <v>16-30 - -</v>
      </c>
    </row>
    <row r="57" spans="1:18">
      <c r="A57" s="51"/>
      <c r="B57">
        <v>2</v>
      </c>
      <c r="C57" s="34" t="str">
        <f>'WS на 32 таблица'!AQ25</f>
        <v>Минаева Евгения</v>
      </c>
      <c r="D57" s="30" t="s">
        <v>161</v>
      </c>
      <c r="E57" s="30" t="str">
        <f>'WS на 32 таблица'!AQ28</f>
        <v>Смирнова Евгения</v>
      </c>
      <c r="G57" s="34">
        <v>30</v>
      </c>
      <c r="L57">
        <f t="shared" si="7"/>
        <v>-1</v>
      </c>
      <c r="M57">
        <f t="shared" si="8"/>
        <v>0</v>
      </c>
      <c r="N57">
        <f t="shared" si="9"/>
        <v>0</v>
      </c>
      <c r="O57">
        <f t="shared" si="3"/>
        <v>-1</v>
      </c>
      <c r="P57" t="str">
        <f t="shared" si="10"/>
        <v>Смирнова Евгения</v>
      </c>
      <c r="Q57" t="str">
        <f t="shared" si="11"/>
        <v>Минаева Евгения</v>
      </c>
      <c r="R57" t="str">
        <f t="shared" si="6"/>
        <v>-30 - -</v>
      </c>
    </row>
    <row r="58" spans="1:18">
      <c r="A58" s="51" t="s">
        <v>174</v>
      </c>
      <c r="B58">
        <v>1</v>
      </c>
      <c r="C58" s="34" t="str">
        <f>'WS на 32 таблица'!BF52</f>
        <v>Лобанова Елизавета</v>
      </c>
      <c r="D58" s="30" t="s">
        <v>161</v>
      </c>
      <c r="E58" s="30" t="str">
        <f>'WS на 32 таблица'!BF55</f>
        <v>Чепакова Анастасия</v>
      </c>
      <c r="F58" s="34">
        <v>30</v>
      </c>
      <c r="G58" s="34">
        <v>22</v>
      </c>
      <c r="L58">
        <f t="shared" si="7"/>
        <v>1</v>
      </c>
      <c r="M58">
        <f t="shared" si="8"/>
        <v>0</v>
      </c>
      <c r="N58">
        <f t="shared" si="9"/>
        <v>0</v>
      </c>
      <c r="O58">
        <f t="shared" si="3"/>
        <v>1</v>
      </c>
      <c r="P58" t="str">
        <f t="shared" si="10"/>
        <v>Лобанова Елизавета</v>
      </c>
      <c r="Q58" t="str">
        <f t="shared" si="11"/>
        <v>Чепакова Анастасия</v>
      </c>
      <c r="R58" t="str">
        <f t="shared" si="6"/>
        <v>30-22 - -</v>
      </c>
    </row>
    <row r="59" spans="1:18">
      <c r="A59" s="51"/>
      <c r="B59">
        <v>2</v>
      </c>
      <c r="C59" s="34" t="str">
        <f>'WS на 32 таблица'!BF58</f>
        <v>Козицына Татьяна</v>
      </c>
      <c r="D59" s="30" t="s">
        <v>161</v>
      </c>
      <c r="E59" s="30" t="str">
        <f>'WS на 32 таблица'!BF61</f>
        <v>Кореневская Оксана</v>
      </c>
      <c r="F59" s="34">
        <v>15</v>
      </c>
      <c r="G59" s="34">
        <v>30</v>
      </c>
      <c r="L59">
        <f t="shared" si="7"/>
        <v>-1</v>
      </c>
      <c r="M59">
        <f t="shared" si="8"/>
        <v>0</v>
      </c>
      <c r="N59">
        <f t="shared" si="9"/>
        <v>0</v>
      </c>
      <c r="O59">
        <f t="shared" si="3"/>
        <v>-1</v>
      </c>
      <c r="P59" t="str">
        <f t="shared" si="10"/>
        <v>Кореневская Оксана</v>
      </c>
      <c r="Q59" t="str">
        <f t="shared" si="11"/>
        <v>Козицына Татьяна</v>
      </c>
      <c r="R59" t="str">
        <f t="shared" si="6"/>
        <v>15-30 - -</v>
      </c>
    </row>
    <row r="60" spans="1:18">
      <c r="A60" s="51" t="s">
        <v>175</v>
      </c>
      <c r="B60">
        <v>1</v>
      </c>
      <c r="C60" s="34" t="str">
        <f>'WS на 32 таблица'!AQ34</f>
        <v>Жаравина Анастасия</v>
      </c>
      <c r="D60" s="30" t="s">
        <v>161</v>
      </c>
      <c r="E60" s="30" t="str">
        <f>'WS на 32 таблица'!AQ37</f>
        <v>Пахомова Евгения</v>
      </c>
      <c r="F60" s="34">
        <v>30</v>
      </c>
      <c r="L60">
        <f t="shared" si="7"/>
        <v>1</v>
      </c>
      <c r="M60">
        <f t="shared" si="8"/>
        <v>0</v>
      </c>
      <c r="N60">
        <f t="shared" si="9"/>
        <v>0</v>
      </c>
      <c r="O60">
        <f t="shared" si="3"/>
        <v>1</v>
      </c>
      <c r="P60" t="str">
        <f t="shared" si="10"/>
        <v>Жаравина Анастасия</v>
      </c>
      <c r="Q60" t="str">
        <f t="shared" si="11"/>
        <v>Пахомова Евгения</v>
      </c>
      <c r="R60" t="str">
        <f t="shared" si="6"/>
        <v>30- - -</v>
      </c>
    </row>
    <row r="61" spans="1:18">
      <c r="A61" s="51"/>
      <c r="B61">
        <v>2</v>
      </c>
      <c r="C61" s="34" t="e">
        <f>'WS на 32 таблица'!AQ41</f>
        <v>#N/A</v>
      </c>
      <c r="D61" s="30" t="s">
        <v>161</v>
      </c>
      <c r="E61" s="30" t="e">
        <f>'WS на 32 таблица'!AQ44</f>
        <v>#N/A</v>
      </c>
      <c r="F61" s="34">
        <v>30</v>
      </c>
      <c r="L61">
        <f t="shared" si="7"/>
        <v>1</v>
      </c>
      <c r="M61">
        <f t="shared" si="8"/>
        <v>0</v>
      </c>
      <c r="N61">
        <f t="shared" si="9"/>
        <v>0</v>
      </c>
      <c r="O61">
        <f t="shared" si="3"/>
        <v>1</v>
      </c>
      <c r="P61" t="e">
        <f t="shared" si="10"/>
        <v>#N/A</v>
      </c>
      <c r="Q61" t="e">
        <f t="shared" si="11"/>
        <v>#N/A</v>
      </c>
      <c r="R61" t="str">
        <f t="shared" si="6"/>
        <v>30- - -</v>
      </c>
    </row>
    <row r="62" spans="1:18">
      <c r="A62" s="51" t="s">
        <v>176</v>
      </c>
      <c r="B62">
        <v>1</v>
      </c>
      <c r="C62" s="34" t="str">
        <f>'WS на 32 таблица'!R17</f>
        <v>Окулова Александра</v>
      </c>
      <c r="D62" s="30" t="s">
        <v>161</v>
      </c>
      <c r="E62" s="30" t="str">
        <f>'WS на 32 таблица'!R20</f>
        <v>Харламова Юлия</v>
      </c>
      <c r="F62" s="34">
        <v>17</v>
      </c>
      <c r="G62" s="34">
        <v>30</v>
      </c>
      <c r="L62">
        <f t="shared" si="7"/>
        <v>-1</v>
      </c>
      <c r="M62">
        <f t="shared" si="8"/>
        <v>0</v>
      </c>
      <c r="N62">
        <f t="shared" si="9"/>
        <v>0</v>
      </c>
      <c r="O62">
        <f t="shared" si="3"/>
        <v>-1</v>
      </c>
      <c r="P62" t="str">
        <f t="shared" si="10"/>
        <v>Харламова Юлия</v>
      </c>
      <c r="Q62" t="str">
        <f t="shared" si="11"/>
        <v>Окулова Александра</v>
      </c>
      <c r="R62" t="str">
        <f t="shared" si="6"/>
        <v>17-30 - -</v>
      </c>
    </row>
    <row r="63" spans="1:18">
      <c r="A63" s="51"/>
      <c r="B63">
        <v>2</v>
      </c>
      <c r="C63" s="34" t="str">
        <f>'WS на 32 таблица'!R49</f>
        <v>Ибрагимли Севиндж</v>
      </c>
      <c r="D63" s="30" t="s">
        <v>161</v>
      </c>
      <c r="E63" s="30" t="str">
        <f>'WS на 32 таблица'!R52</f>
        <v>Абрамова Полина</v>
      </c>
      <c r="F63" s="34">
        <v>27</v>
      </c>
      <c r="G63" s="34">
        <v>30</v>
      </c>
      <c r="L63">
        <f t="shared" si="7"/>
        <v>-1</v>
      </c>
      <c r="M63">
        <f t="shared" si="8"/>
        <v>0</v>
      </c>
      <c r="N63">
        <f t="shared" si="9"/>
        <v>0</v>
      </c>
      <c r="O63">
        <f t="shared" si="3"/>
        <v>-1</v>
      </c>
      <c r="P63" t="str">
        <f t="shared" si="10"/>
        <v>Абрамова Полина</v>
      </c>
      <c r="Q63" t="str">
        <f t="shared" si="11"/>
        <v>Ибрагимли Севиндж</v>
      </c>
      <c r="R63" t="str">
        <f t="shared" si="6"/>
        <v>27-30 - -</v>
      </c>
    </row>
    <row r="64" spans="1:18">
      <c r="A64" s="51" t="s">
        <v>177</v>
      </c>
      <c r="B64">
        <v>1</v>
      </c>
      <c r="C64" s="34" t="str">
        <f>'WS на 32 таблица'!AQ50</f>
        <v>Гурих Светлана</v>
      </c>
      <c r="D64" s="30" t="s">
        <v>161</v>
      </c>
      <c r="E64" s="30" t="str">
        <f>'WS на 32 таблица'!AQ53</f>
        <v>Пахомова Юлия</v>
      </c>
      <c r="F64" s="34">
        <v>17</v>
      </c>
      <c r="G64" s="34">
        <v>30</v>
      </c>
      <c r="L64">
        <f t="shared" si="7"/>
        <v>-1</v>
      </c>
      <c r="M64">
        <f t="shared" si="8"/>
        <v>0</v>
      </c>
      <c r="N64">
        <f t="shared" si="9"/>
        <v>0</v>
      </c>
      <c r="O64">
        <f t="shared" si="3"/>
        <v>-1</v>
      </c>
      <c r="P64" t="str">
        <f t="shared" si="10"/>
        <v>Пахомова Юлия</v>
      </c>
      <c r="Q64" t="str">
        <f t="shared" si="11"/>
        <v>Гурих Светлана</v>
      </c>
      <c r="R64" t="str">
        <f t="shared" si="6"/>
        <v>17-30 - -</v>
      </c>
    </row>
    <row r="65" spans="1:18">
      <c r="A65" s="51"/>
      <c r="B65">
        <v>2</v>
      </c>
      <c r="C65" s="34" t="str">
        <f>'WS на 32 таблица'!AQ54</f>
        <v>Котлинская Людмила</v>
      </c>
      <c r="D65" s="30" t="s">
        <v>161</v>
      </c>
      <c r="E65" s="30" t="str">
        <f>'WS на 32 таблица'!AQ57</f>
        <v>Старцева Светлана</v>
      </c>
      <c r="F65" s="34">
        <v>30</v>
      </c>
      <c r="L65">
        <f t="shared" si="7"/>
        <v>1</v>
      </c>
      <c r="M65">
        <f t="shared" si="8"/>
        <v>0</v>
      </c>
      <c r="N65">
        <f t="shared" si="9"/>
        <v>0</v>
      </c>
      <c r="O65">
        <f t="shared" si="3"/>
        <v>1</v>
      </c>
      <c r="P65" t="str">
        <f t="shared" si="10"/>
        <v>Котлинская Людмила</v>
      </c>
      <c r="Q65" t="str">
        <f t="shared" si="11"/>
        <v>Старцева Светлана</v>
      </c>
      <c r="R65" t="str">
        <f t="shared" si="6"/>
        <v>30- - -</v>
      </c>
    </row>
    <row r="66" spans="1:18">
      <c r="A66" s="51" t="s">
        <v>178</v>
      </c>
      <c r="B66">
        <v>1</v>
      </c>
      <c r="C66" s="34" t="str">
        <f>'WS на 32 таблица'!W33</f>
        <v>Харламова Юлия</v>
      </c>
      <c r="D66" s="30" t="s">
        <v>161</v>
      </c>
      <c r="E66" s="30" t="str">
        <f>'WS на 32 таблица'!W36</f>
        <v>Абрамова Полина</v>
      </c>
      <c r="F66" s="34">
        <v>30</v>
      </c>
      <c r="G66" s="34">
        <v>23</v>
      </c>
      <c r="L66">
        <f t="shared" si="7"/>
        <v>1</v>
      </c>
      <c r="M66">
        <f t="shared" si="8"/>
        <v>0</v>
      </c>
      <c r="N66">
        <f t="shared" si="9"/>
        <v>0</v>
      </c>
      <c r="O66">
        <f>SUM(L66:N66)</f>
        <v>1</v>
      </c>
      <c r="P66" t="str">
        <f>IF(O66=0,0,IF(O66&gt;0,C66,E66))</f>
        <v>Харламова Юлия</v>
      </c>
      <c r="Q66" t="str">
        <f t="shared" si="11"/>
        <v>Абрамова Полина</v>
      </c>
      <c r="R66" t="str">
        <f t="shared" si="6"/>
        <v>30-23 - -</v>
      </c>
    </row>
    <row r="67" spans="1:18">
      <c r="A67" s="51"/>
      <c r="B67">
        <v>2</v>
      </c>
      <c r="C67" s="34" t="str">
        <f>'WS на 32 таблица'!W49</f>
        <v>Окулова Александра</v>
      </c>
      <c r="D67" s="30" t="s">
        <v>161</v>
      </c>
      <c r="E67" s="30" t="str">
        <f>'WS на 32 таблица'!W52</f>
        <v>Ибрагимли Севиндж</v>
      </c>
      <c r="F67" s="34">
        <v>24</v>
      </c>
      <c r="G67" s="34">
        <v>30</v>
      </c>
      <c r="L67">
        <f t="shared" si="7"/>
        <v>-1</v>
      </c>
      <c r="M67">
        <f t="shared" si="8"/>
        <v>0</v>
      </c>
      <c r="N67">
        <f t="shared" si="9"/>
        <v>0</v>
      </c>
      <c r="O67">
        <f>SUM(L67:N67)</f>
        <v>-1</v>
      </c>
      <c r="P67" t="str">
        <f>IF(O67=0,0,IF(O67&gt;0,C67,E67))</f>
        <v>Ибрагимли Севиндж</v>
      </c>
      <c r="Q67" t="str">
        <f t="shared" si="11"/>
        <v>Окулова Александра</v>
      </c>
      <c r="R67" t="str">
        <f>CONCATENATE(F67,"-",G67," ",H67,"-",I67," ",J67,"-",K67)</f>
        <v>24-30 - -</v>
      </c>
    </row>
    <row r="68" spans="1:18">
      <c r="A68" s="51" t="s">
        <v>179</v>
      </c>
      <c r="B68">
        <v>1</v>
      </c>
      <c r="C68" s="34" t="str">
        <f>'WS на 32 таблица'!AV52</f>
        <v>Пахомова Юлия</v>
      </c>
      <c r="D68" s="30" t="s">
        <v>161</v>
      </c>
      <c r="E68" s="30" t="str">
        <f>'WS на 32 таблица'!AV55</f>
        <v>Котлинская Людмила</v>
      </c>
      <c r="F68" s="34">
        <v>30</v>
      </c>
      <c r="G68" s="34">
        <v>24</v>
      </c>
      <c r="L68">
        <f t="shared" si="7"/>
        <v>1</v>
      </c>
      <c r="M68">
        <f t="shared" si="8"/>
        <v>0</v>
      </c>
      <c r="N68">
        <f t="shared" si="9"/>
        <v>0</v>
      </c>
      <c r="O68">
        <f>SUM(L68:N68)</f>
        <v>1</v>
      </c>
      <c r="P68" t="str">
        <f>IF(O68=0,0,IF(O68&gt;0,C68,E68))</f>
        <v>Пахомова Юлия</v>
      </c>
      <c r="Q68" t="str">
        <f t="shared" si="11"/>
        <v>Котлинская Людмила</v>
      </c>
      <c r="R68" t="str">
        <f>CONCATENATE(F68,"-",G68," ",H68,"-",I68," ",J68,"-",K68)</f>
        <v>30-24 - -</v>
      </c>
    </row>
    <row r="69" spans="1:18">
      <c r="A69" s="51"/>
      <c r="B69">
        <v>2</v>
      </c>
      <c r="C69" s="34" t="str">
        <f>'WS на 32 таблица'!AV59</f>
        <v>Гурих Светлана</v>
      </c>
      <c r="D69" s="30" t="s">
        <v>161</v>
      </c>
      <c r="E69" s="30" t="str">
        <f>'WS на 32 таблица'!AV62</f>
        <v>Старцева Светлана</v>
      </c>
      <c r="F69" s="34">
        <v>30</v>
      </c>
      <c r="L69">
        <f t="shared" si="7"/>
        <v>1</v>
      </c>
      <c r="M69">
        <f t="shared" si="8"/>
        <v>0</v>
      </c>
      <c r="N69">
        <f t="shared" si="9"/>
        <v>0</v>
      </c>
      <c r="O69">
        <f>SUM(L69:N69)</f>
        <v>1</v>
      </c>
      <c r="P69" t="str">
        <f>IF(O69=0,0,IF(O69&gt;0,C69,E69))</f>
        <v>Гурих Светлана</v>
      </c>
      <c r="Q69" t="str">
        <f t="shared" si="11"/>
        <v>Старцева Светлана</v>
      </c>
      <c r="R69" t="str">
        <f>CONCATENATE(F69,"-",G69," ",H69,"-",I69," ",J69,"-",K69)</f>
        <v>30- - -</v>
      </c>
    </row>
    <row r="70" spans="1:18">
      <c r="A70" s="51" t="s">
        <v>191</v>
      </c>
      <c r="B70">
        <v>1</v>
      </c>
      <c r="C70" s="34" t="e">
        <f>'WS на 32 таблица'!AV3</f>
        <v>#N/A</v>
      </c>
      <c r="D70" s="30" t="s">
        <v>161</v>
      </c>
      <c r="E70" s="30" t="e">
        <f>'WS на 32 таблица'!AV6</f>
        <v>#N/A</v>
      </c>
      <c r="L70">
        <f t="shared" ref="L70:L80" si="12">IF(F70-G70=0,0,IF(F70-G70&gt;0,1,-1))</f>
        <v>0</v>
      </c>
      <c r="M70">
        <f t="shared" ref="M70:M80" si="13">IF(H70-I70=0,0,IF(H70-I70&gt;0,1,-1))</f>
        <v>0</v>
      </c>
      <c r="N70">
        <f t="shared" ref="N70:N80" si="14">IF(J70-K70=0,0,IF(J70-K70&gt;0,1,-1))</f>
        <v>0</v>
      </c>
      <c r="O70">
        <f t="shared" ref="O70:O80" si="15">SUM(L70:N70)</f>
        <v>0</v>
      </c>
      <c r="P70">
        <f t="shared" ref="P70:P80" si="16">IF(O70=0,0,IF(O70&gt;0,C70,E70))</f>
        <v>0</v>
      </c>
      <c r="Q70">
        <f t="shared" ref="Q70:Q80" si="17">IF(O70=0,0,IF(O70&gt;0,E70,C70))</f>
        <v>0</v>
      </c>
      <c r="R70" t="str">
        <f t="shared" ref="R70:R80" si="18">CONCATENATE(F70,"-",G70," ",H70,"-",I70," ",J70,"-",K70)</f>
        <v>- - -</v>
      </c>
    </row>
    <row r="71" spans="1:18">
      <c r="A71" s="51"/>
      <c r="B71">
        <v>2</v>
      </c>
      <c r="C71" s="34" t="e">
        <f>'WS на 32 таблица'!AV7</f>
        <v>#N/A</v>
      </c>
      <c r="D71" s="30" t="s">
        <v>161</v>
      </c>
      <c r="E71" s="30" t="e">
        <f>'WS на 32 таблица'!AV10</f>
        <v>#N/A</v>
      </c>
      <c r="L71">
        <f t="shared" si="12"/>
        <v>0</v>
      </c>
      <c r="M71">
        <f t="shared" si="13"/>
        <v>0</v>
      </c>
      <c r="N71">
        <f t="shared" si="14"/>
        <v>0</v>
      </c>
      <c r="O71">
        <f t="shared" si="15"/>
        <v>0</v>
      </c>
      <c r="P71">
        <f t="shared" si="16"/>
        <v>0</v>
      </c>
      <c r="Q71">
        <f t="shared" si="17"/>
        <v>0</v>
      </c>
      <c r="R71" t="str">
        <f t="shared" si="18"/>
        <v>- - -</v>
      </c>
    </row>
    <row r="72" spans="1:18">
      <c r="A72" s="51"/>
      <c r="B72">
        <v>3</v>
      </c>
      <c r="C72" s="34" t="e">
        <f>'WS на 32 таблица'!AV11</f>
        <v>#N/A</v>
      </c>
      <c r="D72" s="30" t="s">
        <v>161</v>
      </c>
      <c r="E72" s="30" t="e">
        <f>'WS на 32 таблица'!AV14</f>
        <v>#N/A</v>
      </c>
      <c r="L72">
        <f t="shared" si="12"/>
        <v>0</v>
      </c>
      <c r="M72">
        <f t="shared" si="13"/>
        <v>0</v>
      </c>
      <c r="N72">
        <f t="shared" si="14"/>
        <v>0</v>
      </c>
      <c r="O72">
        <f t="shared" si="15"/>
        <v>0</v>
      </c>
      <c r="P72">
        <f t="shared" si="16"/>
        <v>0</v>
      </c>
      <c r="Q72">
        <f t="shared" si="17"/>
        <v>0</v>
      </c>
      <c r="R72" t="str">
        <f t="shared" si="18"/>
        <v>- - -</v>
      </c>
    </row>
    <row r="73" spans="1:18">
      <c r="A73" s="51"/>
      <c r="B73">
        <v>4</v>
      </c>
      <c r="C73" s="34" t="e">
        <f>'WS на 32 таблица'!AV15</f>
        <v>#N/A</v>
      </c>
      <c r="D73" s="30" t="s">
        <v>161</v>
      </c>
      <c r="E73" s="30" t="e">
        <f>'WS на 32 таблица'!AV18</f>
        <v>#N/A</v>
      </c>
      <c r="L73">
        <f t="shared" si="12"/>
        <v>0</v>
      </c>
      <c r="M73">
        <f t="shared" si="13"/>
        <v>0</v>
      </c>
      <c r="N73">
        <f t="shared" si="14"/>
        <v>0</v>
      </c>
      <c r="O73">
        <f t="shared" si="15"/>
        <v>0</v>
      </c>
      <c r="P73">
        <f t="shared" si="16"/>
        <v>0</v>
      </c>
      <c r="Q73">
        <f t="shared" si="17"/>
        <v>0</v>
      </c>
      <c r="R73" t="str">
        <f t="shared" si="18"/>
        <v>- - -</v>
      </c>
    </row>
    <row r="74" spans="1:18">
      <c r="A74" s="51" t="s">
        <v>192</v>
      </c>
      <c r="B74">
        <v>1</v>
      </c>
      <c r="C74" s="34">
        <f>'WS на 32 таблица'!BA5</f>
        <v>0</v>
      </c>
      <c r="E74" s="30">
        <f>'WS на 32 таблица'!BA8</f>
        <v>0</v>
      </c>
      <c r="L74">
        <f t="shared" si="12"/>
        <v>0</v>
      </c>
      <c r="M74">
        <f t="shared" si="13"/>
        <v>0</v>
      </c>
      <c r="N74">
        <f t="shared" si="14"/>
        <v>0</v>
      </c>
      <c r="O74">
        <f t="shared" si="15"/>
        <v>0</v>
      </c>
      <c r="P74">
        <f t="shared" si="16"/>
        <v>0</v>
      </c>
      <c r="Q74">
        <f t="shared" si="17"/>
        <v>0</v>
      </c>
      <c r="R74" t="str">
        <f t="shared" si="18"/>
        <v>- - -</v>
      </c>
    </row>
    <row r="75" spans="1:18">
      <c r="A75" s="51"/>
      <c r="B75">
        <v>2</v>
      </c>
      <c r="C75" s="34">
        <f>'WS на 32 таблица'!BA13</f>
        <v>0</v>
      </c>
      <c r="E75" s="30">
        <f>'WS на 32 таблица'!BA16</f>
        <v>0</v>
      </c>
      <c r="L75">
        <f t="shared" si="12"/>
        <v>0</v>
      </c>
      <c r="M75">
        <f t="shared" si="13"/>
        <v>0</v>
      </c>
      <c r="N75">
        <f t="shared" si="14"/>
        <v>0</v>
      </c>
      <c r="O75">
        <f t="shared" si="15"/>
        <v>0</v>
      </c>
      <c r="P75">
        <f t="shared" si="16"/>
        <v>0</v>
      </c>
      <c r="Q75">
        <f t="shared" si="17"/>
        <v>0</v>
      </c>
      <c r="R75" t="str">
        <f t="shared" si="18"/>
        <v>- - -</v>
      </c>
    </row>
    <row r="76" spans="1:18">
      <c r="A76" s="51" t="s">
        <v>193</v>
      </c>
      <c r="B76">
        <v>1</v>
      </c>
      <c r="C76" s="34">
        <f>'WS на 32 таблица'!BF9</f>
        <v>0</v>
      </c>
      <c r="E76" s="30">
        <f>'WS на 32 таблица'!BF12</f>
        <v>0</v>
      </c>
      <c r="L76">
        <f t="shared" si="12"/>
        <v>0</v>
      </c>
      <c r="M76">
        <f t="shared" si="13"/>
        <v>0</v>
      </c>
      <c r="N76">
        <f t="shared" si="14"/>
        <v>0</v>
      </c>
      <c r="O76">
        <f t="shared" si="15"/>
        <v>0</v>
      </c>
      <c r="P76">
        <f t="shared" si="16"/>
        <v>0</v>
      </c>
      <c r="Q76">
        <f t="shared" si="17"/>
        <v>0</v>
      </c>
      <c r="R76" t="str">
        <f t="shared" si="18"/>
        <v>- - -</v>
      </c>
    </row>
    <row r="77" spans="1:18">
      <c r="A77" s="51"/>
      <c r="B77">
        <v>2</v>
      </c>
      <c r="C77" s="34">
        <f>'WS на 32 таблица'!BF15</f>
        <v>0</v>
      </c>
      <c r="E77" s="30">
        <f>'WS на 32 таблица'!BF18</f>
        <v>0</v>
      </c>
      <c r="L77">
        <f t="shared" si="12"/>
        <v>0</v>
      </c>
      <c r="M77">
        <f t="shared" si="13"/>
        <v>0</v>
      </c>
      <c r="N77">
        <f t="shared" si="14"/>
        <v>0</v>
      </c>
      <c r="O77">
        <f t="shared" si="15"/>
        <v>0</v>
      </c>
      <c r="P77">
        <f t="shared" si="16"/>
        <v>0</v>
      </c>
      <c r="Q77">
        <f t="shared" si="17"/>
        <v>0</v>
      </c>
      <c r="R77" t="str">
        <f t="shared" si="18"/>
        <v>- - -</v>
      </c>
    </row>
    <row r="78" spans="1:18">
      <c r="A78" s="51" t="s">
        <v>240</v>
      </c>
      <c r="B78">
        <v>1</v>
      </c>
      <c r="C78" s="34">
        <f>Q70</f>
        <v>0</v>
      </c>
      <c r="E78" s="30">
        <f>Q71</f>
        <v>0</v>
      </c>
      <c r="L78">
        <f t="shared" si="12"/>
        <v>0</v>
      </c>
      <c r="M78">
        <f t="shared" si="13"/>
        <v>0</v>
      </c>
      <c r="N78">
        <f t="shared" si="14"/>
        <v>0</v>
      </c>
      <c r="O78">
        <f t="shared" si="15"/>
        <v>0</v>
      </c>
      <c r="P78">
        <f t="shared" si="16"/>
        <v>0</v>
      </c>
      <c r="Q78">
        <f t="shared" si="17"/>
        <v>0</v>
      </c>
      <c r="R78" t="str">
        <f t="shared" si="18"/>
        <v>- - -</v>
      </c>
    </row>
    <row r="79" spans="1:18">
      <c r="A79" s="51"/>
      <c r="B79">
        <v>2</v>
      </c>
      <c r="C79" s="34">
        <f>Q72</f>
        <v>0</v>
      </c>
      <c r="E79" s="30">
        <f>Q73</f>
        <v>0</v>
      </c>
      <c r="L79">
        <f t="shared" si="12"/>
        <v>0</v>
      </c>
      <c r="M79">
        <f t="shared" si="13"/>
        <v>0</v>
      </c>
      <c r="N79">
        <f t="shared" si="14"/>
        <v>0</v>
      </c>
      <c r="O79">
        <f t="shared" si="15"/>
        <v>0</v>
      </c>
      <c r="P79">
        <f t="shared" si="16"/>
        <v>0</v>
      </c>
      <c r="Q79">
        <f t="shared" si="17"/>
        <v>0</v>
      </c>
      <c r="R79" t="str">
        <f t="shared" si="18"/>
        <v>- - -</v>
      </c>
    </row>
    <row r="80" spans="1:18">
      <c r="A80" s="51" t="s">
        <v>194</v>
      </c>
      <c r="B80">
        <v>1</v>
      </c>
      <c r="C80" s="34">
        <f>P78</f>
        <v>0</v>
      </c>
      <c r="E80" s="30">
        <f>P79</f>
        <v>0</v>
      </c>
      <c r="L80">
        <f t="shared" si="12"/>
        <v>0</v>
      </c>
      <c r="M80">
        <f t="shared" si="13"/>
        <v>0</v>
      </c>
      <c r="N80">
        <f t="shared" si="14"/>
        <v>0</v>
      </c>
      <c r="O80">
        <f t="shared" si="15"/>
        <v>0</v>
      </c>
      <c r="P80">
        <f t="shared" si="16"/>
        <v>0</v>
      </c>
      <c r="Q80">
        <f t="shared" si="17"/>
        <v>0</v>
      </c>
      <c r="R80" t="str">
        <f t="shared" si="18"/>
        <v>- - -</v>
      </c>
    </row>
    <row r="81" spans="1:18">
      <c r="A81" s="51"/>
      <c r="B81">
        <v>2</v>
      </c>
      <c r="C81" s="34">
        <f>Q78</f>
        <v>0</v>
      </c>
      <c r="E81" s="30">
        <f>Q79</f>
        <v>0</v>
      </c>
      <c r="L81">
        <f t="shared" ref="L81" si="19">IF(F81-G81=0,0,IF(F81-G81&gt;0,1,-1))</f>
        <v>0</v>
      </c>
      <c r="M81">
        <f t="shared" ref="M81" si="20">IF(H81-I81=0,0,IF(H81-I81&gt;0,1,-1))</f>
        <v>0</v>
      </c>
      <c r="N81">
        <f t="shared" ref="N81" si="21">IF(J81-K81=0,0,IF(J81-K81&gt;0,1,-1))</f>
        <v>0</v>
      </c>
      <c r="O81">
        <f t="shared" ref="O81" si="22">SUM(L81:N81)</f>
        <v>0</v>
      </c>
      <c r="P81">
        <f t="shared" ref="P81" si="23">IF(O81=0,0,IF(O81&gt;0,C81,E81))</f>
        <v>0</v>
      </c>
      <c r="Q81">
        <f t="shared" ref="Q81" si="24">IF(O81=0,0,IF(O81&gt;0,E81,C81))</f>
        <v>0</v>
      </c>
      <c r="R81" t="str">
        <f t="shared" ref="R81" si="25">CONCATENATE(F81,"-",G81," ",H81,"-",I81," ",J81,"-",K81)</f>
        <v>- - -</v>
      </c>
    </row>
  </sheetData>
  <autoFilter ref="A1:R81"/>
  <mergeCells count="23">
    <mergeCell ref="A56:A57"/>
    <mergeCell ref="A58:A59"/>
    <mergeCell ref="A60:A61"/>
    <mergeCell ref="A46:A47"/>
    <mergeCell ref="A48:A49"/>
    <mergeCell ref="A50:A51"/>
    <mergeCell ref="A52:A53"/>
    <mergeCell ref="A54:A55"/>
    <mergeCell ref="A42:A45"/>
    <mergeCell ref="A2:A17"/>
    <mergeCell ref="A18:A25"/>
    <mergeCell ref="A26:A33"/>
    <mergeCell ref="A34:A37"/>
    <mergeCell ref="A38:A41"/>
    <mergeCell ref="A78:A79"/>
    <mergeCell ref="A80:A81"/>
    <mergeCell ref="A62:A63"/>
    <mergeCell ref="A64:A65"/>
    <mergeCell ref="A66:A67"/>
    <mergeCell ref="A74:A75"/>
    <mergeCell ref="A76:A77"/>
    <mergeCell ref="A70:A73"/>
    <mergeCell ref="A68:A6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Участники</vt:lpstr>
      <vt:lpstr>MS на 16 таблица</vt:lpstr>
      <vt:lpstr>MS на 16 игры</vt:lpstr>
      <vt:lpstr>MS на 16 список</vt:lpstr>
      <vt:lpstr>WS на 32 список</vt:lpstr>
      <vt:lpstr>WS на 32 таблица</vt:lpstr>
      <vt:lpstr>WS на 32 игры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Духовская Татьяна Вячеславовна</dc:creator>
  <cp:lastModifiedBy>yagmort</cp:lastModifiedBy>
  <cp:lastPrinted>2013-03-31T04:29:13Z</cp:lastPrinted>
  <dcterms:created xsi:type="dcterms:W3CDTF">2012-09-09T07:41:13Z</dcterms:created>
  <dcterms:modified xsi:type="dcterms:W3CDTF">2013-12-15T13:20:37Z</dcterms:modified>
</cp:coreProperties>
</file>